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klne\Desktop\IR BMK data base\FINAL version of locked-templates for 25th BMK\"/>
    </mc:Choice>
  </mc:AlternateContent>
  <bookViews>
    <workbookView xWindow="0" yWindow="0" windowWidth="28800" windowHeight="12300" activeTab="2"/>
  </bookViews>
  <sheets>
    <sheet name="Definitions" sheetId="4" r:id="rId1"/>
    <sheet name="Exchange rates" sheetId="5" r:id="rId2"/>
    <sheet name="Totals" sheetId="1"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5" l="1"/>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11" i="5"/>
  <c r="G35" i="1" l="1"/>
  <c r="N58" i="1" l="1"/>
  <c r="J35" i="1" l="1"/>
  <c r="G313" i="1"/>
  <c r="J281" i="1"/>
  <c r="J247" i="1"/>
  <c r="J231" i="1"/>
  <c r="J203" i="1"/>
  <c r="J182" i="1"/>
  <c r="J175" i="1"/>
  <c r="J168" i="1"/>
  <c r="J161" i="1"/>
  <c r="J145" i="1"/>
  <c r="J134" i="1"/>
  <c r="J126" i="1"/>
  <c r="J120" i="1"/>
  <c r="J110" i="1"/>
  <c r="J92" i="1"/>
  <c r="J79" i="1"/>
  <c r="I275" i="1"/>
  <c r="G275" i="1"/>
  <c r="D313" i="1"/>
  <c r="G281" i="1"/>
  <c r="G247" i="1"/>
  <c r="G231" i="1"/>
  <c r="G203" i="1" l="1"/>
  <c r="G182" i="1"/>
  <c r="G175" i="1"/>
  <c r="G168" i="1"/>
  <c r="G161" i="1"/>
  <c r="G145" i="1"/>
  <c r="G134" i="1"/>
  <c r="G126" i="1"/>
  <c r="G120" i="1"/>
  <c r="G110" i="1"/>
  <c r="G92" i="1"/>
  <c r="G79" i="1"/>
  <c r="P164" i="1"/>
  <c r="P157" i="1"/>
  <c r="P150" i="1"/>
  <c r="P143" i="1"/>
  <c r="P136" i="1"/>
  <c r="P122" i="1"/>
  <c r="P118" i="1"/>
  <c r="P83" i="1"/>
  <c r="P69" i="1"/>
  <c r="L164" i="1"/>
  <c r="L157" i="1"/>
  <c r="L150" i="1"/>
  <c r="L143" i="1"/>
  <c r="L136" i="1"/>
  <c r="L122" i="1"/>
  <c r="L118" i="1"/>
  <c r="L83" i="1"/>
  <c r="L69" i="1"/>
  <c r="P56" i="1"/>
  <c r="L56" i="1"/>
  <c r="P9" i="1"/>
  <c r="L9" i="1"/>
  <c r="P25" i="1"/>
  <c r="L25" i="1"/>
  <c r="H31" i="1" l="1"/>
  <c r="H33" i="1" s="1"/>
  <c r="K179" i="1"/>
  <c r="J179" i="1"/>
  <c r="H179" i="1"/>
  <c r="G179" i="1"/>
  <c r="K172" i="1"/>
  <c r="J172" i="1"/>
  <c r="H172" i="1"/>
  <c r="G172" i="1"/>
  <c r="K165" i="1"/>
  <c r="J165" i="1"/>
  <c r="H165" i="1"/>
  <c r="G165" i="1"/>
  <c r="J152" i="1"/>
  <c r="G152" i="1"/>
  <c r="J141" i="1"/>
  <c r="G141" i="1"/>
  <c r="G132" i="1"/>
  <c r="J132" i="1"/>
  <c r="J103" i="1"/>
  <c r="G103" i="1"/>
  <c r="J89" i="1"/>
  <c r="G89" i="1"/>
  <c r="J74" i="1"/>
  <c r="J73" i="1"/>
  <c r="G74" i="1"/>
  <c r="G73" i="1"/>
  <c r="K33" i="1"/>
  <c r="J33" i="1"/>
  <c r="K31" i="1"/>
  <c r="J31" i="1"/>
  <c r="G31" i="1"/>
  <c r="G33" i="1" s="1"/>
  <c r="N168" i="1" l="1"/>
  <c r="N167" i="1"/>
  <c r="N166" i="1"/>
  <c r="N165" i="1"/>
  <c r="N153" i="1" l="1"/>
  <c r="R168" i="1"/>
  <c r="R167" i="1"/>
  <c r="R166" i="1"/>
  <c r="R165" i="1"/>
  <c r="R162" i="1"/>
  <c r="N162" i="1"/>
  <c r="R161" i="1"/>
  <c r="N161" i="1"/>
  <c r="R160" i="1"/>
  <c r="N160" i="1"/>
  <c r="R159" i="1"/>
  <c r="N159" i="1"/>
  <c r="R158" i="1"/>
  <c r="N158" i="1"/>
  <c r="R155" i="1"/>
  <c r="N155" i="1"/>
  <c r="R154" i="1"/>
  <c r="N154" i="1"/>
  <c r="R153" i="1"/>
  <c r="R152" i="1"/>
  <c r="N152" i="1"/>
  <c r="R151" i="1"/>
  <c r="N151" i="1"/>
  <c r="R148" i="1"/>
  <c r="N148" i="1"/>
  <c r="R147" i="1"/>
  <c r="N147" i="1"/>
  <c r="R146" i="1"/>
  <c r="N146" i="1"/>
  <c r="R145" i="1"/>
  <c r="N145" i="1"/>
  <c r="R144" i="1"/>
  <c r="N144" i="1"/>
  <c r="R116" i="1"/>
  <c r="N116" i="1"/>
  <c r="R114" i="1"/>
  <c r="N114" i="1"/>
  <c r="R113" i="1"/>
  <c r="N113" i="1"/>
  <c r="R112" i="1"/>
  <c r="N112" i="1"/>
  <c r="R111" i="1"/>
  <c r="N111" i="1"/>
  <c r="R110" i="1"/>
  <c r="N110" i="1"/>
  <c r="R109" i="1"/>
  <c r="N109" i="1"/>
  <c r="R107" i="1"/>
  <c r="N107" i="1"/>
  <c r="R106" i="1"/>
  <c r="N106" i="1"/>
  <c r="R105" i="1"/>
  <c r="N105" i="1"/>
  <c r="R104" i="1"/>
  <c r="N104" i="1"/>
  <c r="R103" i="1"/>
  <c r="N103" i="1"/>
  <c r="R102" i="1"/>
  <c r="N102" i="1"/>
  <c r="R101" i="1"/>
  <c r="N101" i="1"/>
  <c r="R99" i="1"/>
  <c r="N99" i="1"/>
  <c r="R98" i="1"/>
  <c r="N98" i="1"/>
  <c r="R97" i="1"/>
  <c r="N97" i="1"/>
  <c r="R96" i="1"/>
  <c r="N96" i="1"/>
  <c r="R94" i="1"/>
  <c r="N94" i="1"/>
  <c r="R93" i="1"/>
  <c r="N93" i="1"/>
  <c r="R92" i="1"/>
  <c r="N92" i="1"/>
  <c r="R90" i="1"/>
  <c r="N90" i="1"/>
  <c r="R89" i="1"/>
  <c r="N89" i="1"/>
  <c r="R88" i="1"/>
  <c r="N88" i="1"/>
  <c r="R87" i="1"/>
  <c r="N87" i="1"/>
  <c r="R86" i="1"/>
  <c r="N86" i="1"/>
  <c r="R85" i="1"/>
  <c r="N85" i="1"/>
  <c r="R81" i="1"/>
  <c r="N81" i="1"/>
  <c r="R80" i="1"/>
  <c r="R132" i="1" s="1"/>
  <c r="N80" i="1"/>
  <c r="N132" i="1" s="1"/>
  <c r="R79" i="1"/>
  <c r="R140" i="1" s="1"/>
  <c r="N79" i="1"/>
  <c r="R78" i="1"/>
  <c r="N78" i="1"/>
  <c r="R77" i="1"/>
  <c r="N77" i="1"/>
  <c r="R76" i="1"/>
  <c r="N76" i="1"/>
  <c r="R75" i="1"/>
  <c r="N75" i="1"/>
  <c r="R74" i="1"/>
  <c r="N74" i="1"/>
  <c r="R73" i="1"/>
  <c r="N73" i="1"/>
  <c r="R71" i="1"/>
  <c r="N71" i="1"/>
  <c r="R67" i="1"/>
  <c r="N67" i="1"/>
  <c r="R66" i="1"/>
  <c r="N66" i="1"/>
  <c r="R65" i="1"/>
  <c r="N65" i="1"/>
  <c r="R64" i="1"/>
  <c r="N64" i="1"/>
  <c r="R63" i="1"/>
  <c r="N63" i="1"/>
  <c r="R62" i="1"/>
  <c r="N62" i="1"/>
  <c r="R61" i="1"/>
  <c r="N61" i="1"/>
  <c r="R60" i="1"/>
  <c r="N60" i="1"/>
  <c r="R58" i="1"/>
  <c r="R54" i="1"/>
  <c r="N54" i="1"/>
  <c r="R53" i="1"/>
  <c r="N53" i="1"/>
  <c r="R52" i="1"/>
  <c r="R130" i="1" s="1"/>
  <c r="N52" i="1"/>
  <c r="N130" i="1" s="1"/>
  <c r="R51" i="1"/>
  <c r="N51" i="1"/>
  <c r="R50" i="1"/>
  <c r="N50" i="1"/>
  <c r="R49" i="1"/>
  <c r="N49" i="1"/>
  <c r="R48" i="1"/>
  <c r="N48" i="1"/>
  <c r="R47" i="1"/>
  <c r="N47" i="1"/>
  <c r="R46" i="1"/>
  <c r="N46" i="1"/>
  <c r="R45" i="1"/>
  <c r="N45" i="1"/>
  <c r="R44" i="1"/>
  <c r="N44" i="1"/>
  <c r="R43" i="1"/>
  <c r="N43" i="1"/>
  <c r="R42" i="1"/>
  <c r="N42" i="1"/>
  <c r="R41" i="1"/>
  <c r="N41" i="1"/>
  <c r="R40" i="1"/>
  <c r="N40" i="1"/>
  <c r="R39" i="1"/>
  <c r="N39" i="1"/>
  <c r="R38" i="1"/>
  <c r="N38" i="1"/>
  <c r="R37" i="1"/>
  <c r="N37" i="1"/>
  <c r="R36" i="1"/>
  <c r="N36" i="1"/>
  <c r="R35" i="1"/>
  <c r="N35" i="1"/>
  <c r="R34" i="1"/>
  <c r="N34" i="1"/>
  <c r="R33" i="1"/>
  <c r="N33" i="1"/>
  <c r="R32" i="1"/>
  <c r="N32" i="1"/>
  <c r="R31" i="1"/>
  <c r="N31" i="1"/>
  <c r="R30" i="1"/>
  <c r="N30" i="1"/>
  <c r="R28" i="1"/>
  <c r="N28" i="1"/>
  <c r="R27" i="1"/>
  <c r="N27" i="1"/>
  <c r="R22" i="1"/>
  <c r="N22" i="1"/>
  <c r="R21" i="1"/>
  <c r="N21" i="1"/>
  <c r="R20" i="1"/>
  <c r="N20" i="1"/>
  <c r="R19" i="1"/>
  <c r="N19" i="1"/>
  <c r="R18" i="1"/>
  <c r="N18" i="1"/>
  <c r="R17" i="1"/>
  <c r="N17" i="1"/>
  <c r="R16" i="1"/>
  <c r="N16" i="1"/>
  <c r="R15" i="1"/>
  <c r="N15" i="1"/>
  <c r="R14" i="1"/>
  <c r="N14" i="1"/>
  <c r="R12" i="1"/>
  <c r="N12" i="1"/>
  <c r="R11" i="1"/>
  <c r="N11" i="1"/>
  <c r="R124" i="1" l="1"/>
  <c r="N124" i="1"/>
  <c r="N127" i="1"/>
  <c r="N139" i="1"/>
  <c r="R127" i="1"/>
  <c r="R125" i="1"/>
  <c r="R138" i="1"/>
  <c r="R139" i="1"/>
  <c r="R131" i="1"/>
  <c r="N125" i="1"/>
  <c r="N138" i="1"/>
  <c r="N129" i="1"/>
  <c r="N126" i="1"/>
  <c r="N140" i="1"/>
  <c r="N137" i="1"/>
  <c r="N131" i="1"/>
  <c r="R129" i="1"/>
  <c r="R126" i="1"/>
  <c r="R137" i="1"/>
  <c r="N119" i="1"/>
  <c r="R119" i="1"/>
</calcChain>
</file>

<file path=xl/sharedStrings.xml><?xml version="1.0" encoding="utf-8"?>
<sst xmlns="http://schemas.openxmlformats.org/spreadsheetml/2006/main" count="931" uniqueCount="575">
  <si>
    <t>Roaming Data Specification</t>
  </si>
  <si>
    <t>Totals
Calculated averages and totals</t>
  </si>
  <si>
    <t>Operator's details:</t>
  </si>
  <si>
    <t>Provider:</t>
  </si>
  <si>
    <t xml:space="preserve"> </t>
  </si>
  <si>
    <t>Address:</t>
  </si>
  <si>
    <t>Country:</t>
  </si>
  <si>
    <t>AT</t>
  </si>
  <si>
    <t>Operator type:</t>
  </si>
  <si>
    <t xml:space="preserve">Section 1 - Subscriber information </t>
  </si>
  <si>
    <t>Telephone:</t>
  </si>
  <si>
    <t>Number of subscribers</t>
  </si>
  <si>
    <t>Fax:</t>
  </si>
  <si>
    <t>Website:</t>
  </si>
  <si>
    <t>Domestic</t>
  </si>
  <si>
    <t>Contact person:</t>
  </si>
  <si>
    <t>Total number of active subscribers</t>
  </si>
  <si>
    <t>Email address:</t>
  </si>
  <si>
    <t>Total number of active subscribers that are not EU/EEA roaming enabled ("domestic only")</t>
  </si>
  <si>
    <t>Date information provided:</t>
  </si>
  <si>
    <t>Roaming</t>
  </si>
  <si>
    <t xml:space="preserve">Number of active subscribers with RLAH tariffs </t>
  </si>
  <si>
    <t>Other comments:</t>
  </si>
  <si>
    <t>Please include any additional comments/issues requiring clarification here:</t>
  </si>
  <si>
    <t>Number of active subscribers in RLAH+ (for not providing the stable link)</t>
  </si>
  <si>
    <t>Number of active subscribers in RLAH+ because of derogation</t>
  </si>
  <si>
    <t>Number of active subscribers with alternative tariffs</t>
  </si>
  <si>
    <t>Total number of active EU/EEA roaming enabled subscribers (sum of 1.1.1 to 1.1.4)</t>
  </si>
  <si>
    <t>Number of active subscribers that were roaming at least once in the concerned quarter in the EEA</t>
  </si>
  <si>
    <t>Before filling in the questionnaire, please refer to sheet "Definitions".</t>
  </si>
  <si>
    <t>Number of active subscribers in RLAH+ exceeding the data FUP for open bundles or pre-paid tariffs at least once in the concerned quarter in the EEA</t>
  </si>
  <si>
    <t xml:space="preserve">Exclude M2M SIM cards from all subscribers, volumes and revenues in the next sections: </t>
  </si>
  <si>
    <t>Number of active subscribers in RLAH+ identified as having abusive or anomalous usage at least once in the concerned quarter in the EEA</t>
  </si>
  <si>
    <t>Number of active subscribers with RLAH services that were roaming at least once in the concerned period in the EEA</t>
  </si>
  <si>
    <t>Section 1 - Subscriber information (please provide the total number of units)</t>
  </si>
  <si>
    <t>Section  2</t>
  </si>
  <si>
    <t>Voice - Retail volumes</t>
  </si>
  <si>
    <t>1.1</t>
  </si>
  <si>
    <t>Mobile services - subscriber information (exclude M2M SIM cards)</t>
  </si>
  <si>
    <t>Pre-paid</t>
  </si>
  <si>
    <t>Post-paid</t>
  </si>
  <si>
    <t>1.1.1</t>
  </si>
  <si>
    <t>Retail Domestic Minutes - calls made (actual minutes)</t>
  </si>
  <si>
    <t>1.1.2</t>
  </si>
  <si>
    <t>Retail Domestic Minutes - calls received (actual minutes)</t>
  </si>
  <si>
    <t>1.1.3</t>
  </si>
  <si>
    <t>1.1.4</t>
  </si>
  <si>
    <t>Retail intra-EU/EEA Roaming Voice Minutes from RLAH - calls made  (actual minutes)</t>
  </si>
  <si>
    <t>1.1.5</t>
  </si>
  <si>
    <t/>
  </si>
  <si>
    <t>Retail intra-EU/EEA Roaming Voice Minutes from RLAH - calls received (actual minutes)</t>
  </si>
  <si>
    <t>1.1.6</t>
  </si>
  <si>
    <t>1.1.7</t>
  </si>
  <si>
    <t>Retail intra-EU/EEA Roaming Voice Minutes from RLAH+ (for not providing the stable link) - calls made (actual minutes)</t>
  </si>
  <si>
    <t>Retail intra-EU/EEA Roaming Voice Minutes from RLAH+ (for not providing the stable link -  calls received (actual minutes)</t>
  </si>
  <si>
    <t>Retail intra-EU/EEA Roaming Voice Minutes from RLAH+ (derogation) - calls made (actual minutes)</t>
  </si>
  <si>
    <t>1.1.8</t>
  </si>
  <si>
    <t>Retail intra-EU/EEA Roaming Voice Minutes from RLAH+ (derogation) -  calls received (actual minutes)</t>
  </si>
  <si>
    <t>1.1.9</t>
  </si>
  <si>
    <t>1.1.10</t>
  </si>
  <si>
    <t>Retail intra-EU/EEA Roaming Voice Minutes from RLAH+ (non compliance from abusive or anomalous usage) - calls made (actual minutes)</t>
  </si>
  <si>
    <t>1.1.11</t>
  </si>
  <si>
    <t>Retail intra-EU/EEA Roaming Voice Minutes from RLAH+ (non compliance from abusive or anomalous usage) -  calls received (actual minutes)</t>
  </si>
  <si>
    <t>Retail intra-EU/EEA Roaming Voice Minutes from alternative tariffs - calls made (actual minutes)</t>
  </si>
  <si>
    <t>Section 2 - Retail volumes (please provide the total number of units unless stated otherwise)</t>
  </si>
  <si>
    <t>Retail intra-EU/EEA Roaming Voice Minutes from alternative tariffs - calls received (actual minutes)</t>
  </si>
  <si>
    <t>a)</t>
  </si>
  <si>
    <t>Retail Volumes for mobile service</t>
  </si>
  <si>
    <t>Rest of world roaming minutes - calls made (actual minutes)</t>
  </si>
  <si>
    <t>Rest of world roaming minutes - calls made (billed minutes)</t>
  </si>
  <si>
    <t>2.1</t>
  </si>
  <si>
    <t>Minutes Voice Calls (units)</t>
  </si>
  <si>
    <t>Rest of world roaming minutes - calls received (actual minutes)</t>
  </si>
  <si>
    <t>2.1.1</t>
  </si>
  <si>
    <t>Rest of world roaming minutes - calls received (billed minutes)</t>
  </si>
  <si>
    <t>2.1.2</t>
  </si>
  <si>
    <t>Total retail roaming voice minutes EU/EEA - calls made</t>
  </si>
  <si>
    <t>2.1.3</t>
  </si>
  <si>
    <t>Total retail roaming voice minutes EU/EEA - calls received</t>
  </si>
  <si>
    <t>2.1.4</t>
  </si>
  <si>
    <t xml:space="preserve">Total IN-GROUP retail roaming voice minutes EU/EEA - calls made </t>
  </si>
  <si>
    <t xml:space="preserve">Total IN-GROUP retail roaming voice minutes EU/EEA - calls received </t>
  </si>
  <si>
    <t>2.1.5</t>
  </si>
  <si>
    <t>SMS - Retail volumes</t>
  </si>
  <si>
    <t>2.1.6</t>
  </si>
  <si>
    <t>2.1.7</t>
  </si>
  <si>
    <t>Domestic retail SMS messages</t>
  </si>
  <si>
    <t>2.1.8</t>
  </si>
  <si>
    <t>Retail intra-EU/EEA roaming SMS messages from RLAH tariffs</t>
  </si>
  <si>
    <t>2.1.9</t>
  </si>
  <si>
    <t>Retail intra-EU/EEA roaming SMS messages from RLAH+ tariffs (for not providing the stable link)</t>
  </si>
  <si>
    <t>2.1.10</t>
  </si>
  <si>
    <t>Retail intra-EU/EEA roaming SMS messages from RLAH+ tariffs (derogation)</t>
  </si>
  <si>
    <t>Retail intra-EU/EEA roaming SMS messages from RLAH+ tariffs (non compliance from abusive or anomalous usage)</t>
  </si>
  <si>
    <t>2.1.11</t>
  </si>
  <si>
    <t>Retail intra-EU/EEA roaming SMS messages from alternative tariffs</t>
  </si>
  <si>
    <t>2.1.12</t>
  </si>
  <si>
    <t>Rest of world retail SMS messages</t>
  </si>
  <si>
    <t xml:space="preserve">Total retail roaming SMS messages EU/EEA </t>
  </si>
  <si>
    <t>2.1.13</t>
  </si>
  <si>
    <t xml:space="preserve">Total IN-GROUP retail roaming SMS messages EU/EEA  </t>
  </si>
  <si>
    <t>2.1.14</t>
  </si>
  <si>
    <t>Data - Retail volumes</t>
  </si>
  <si>
    <t>2.1.15</t>
  </si>
  <si>
    <t>2.1.16</t>
  </si>
  <si>
    <t>Domestic retail data volumes</t>
  </si>
  <si>
    <t>2.1.17</t>
  </si>
  <si>
    <t>Retail intra-EU/EEA roaming data volumes from RLAH tariffs</t>
  </si>
  <si>
    <t>2.1.18</t>
  </si>
  <si>
    <t>Retail intra-EU/EEA roaming data volumes from RLAH+ tariffs (non compliance from stable links)</t>
  </si>
  <si>
    <t>Retail intra-EU/EEA roaming data volumes from RLAH+ (derogation)</t>
  </si>
  <si>
    <t>2.1.19</t>
  </si>
  <si>
    <t xml:space="preserve">IN-GROUP retail roaming voice minutes EU/EEA - calls made </t>
  </si>
  <si>
    <t>Retail intra-EU/EEA roaming data volumes from RLAH+ tariffs (exceeding FUP for data)</t>
  </si>
  <si>
    <t>2.1.20</t>
  </si>
  <si>
    <t xml:space="preserve">IN-GROUP retail roaming voice minutes EU/EEA - calls received </t>
  </si>
  <si>
    <t>Retail intra-EU/EEA roaming data volumes from RLAH+ tariffs (non compliance from abusive or anomalous usage)</t>
  </si>
  <si>
    <t>Retail intra-EU/EEA roaming data volumes from alternative tariffs</t>
  </si>
  <si>
    <t>2.2</t>
  </si>
  <si>
    <t>SMS Volumes (units of SMS)</t>
  </si>
  <si>
    <t xml:space="preserve">Rest of world retail roaming data volumes </t>
  </si>
  <si>
    <t xml:space="preserve">Total retail roaming data volumes EU/EEA </t>
  </si>
  <si>
    <t>2.2.1</t>
  </si>
  <si>
    <t xml:space="preserve">Total IN-GROUP retail roaming data volumes EU/EEA </t>
  </si>
  <si>
    <t>2.2.2</t>
  </si>
  <si>
    <t>Retail revenues</t>
  </si>
  <si>
    <t>2.2.3</t>
  </si>
  <si>
    <t>2.2.4</t>
  </si>
  <si>
    <t>Voice services (from the surcharge, excludes domestic price component of the roaming service)</t>
  </si>
  <si>
    <t>2.2.5</t>
  </si>
  <si>
    <t>Retail intra-EU/EEA roaming voice revenues RLAH + (non compliance from stable links) - calls made</t>
  </si>
  <si>
    <t>2.2.6</t>
  </si>
  <si>
    <t>Retail intra-EU/EEA roaming voice revenues RLAH + (non compliance from stable links) - calls received</t>
  </si>
  <si>
    <t>2.2.7</t>
  </si>
  <si>
    <t>Retail intra-EU/EEA roaming voice revenues RLAH + (derogation) - calls made</t>
  </si>
  <si>
    <t>Retail intra-EU/EEA roaming voice revenues RLAH + (derogation) - calls received</t>
  </si>
  <si>
    <t>2.2.8</t>
  </si>
  <si>
    <t>Retail intra-EU/EEA roaming voice revenues RLAH + (non compliance from abusive or anomalous usage) - calls made</t>
  </si>
  <si>
    <t>2.2.9</t>
  </si>
  <si>
    <t xml:space="preserve">IN-GROUP retail roaming SMS messages EU/EEA  </t>
  </si>
  <si>
    <t>Retail intra-EU/EEA roaming voice revenues RLAH + (non compliance from abusive or anomalous usage) - calls received</t>
  </si>
  <si>
    <t>SMS services (from the surcharge, excludes domestic price component of the roaming service)</t>
  </si>
  <si>
    <t>2.3</t>
  </si>
  <si>
    <t>Data Volumes in GB units</t>
  </si>
  <si>
    <t>Retail intra-EU/EEA roaming SMS revenues RLAH + (non compliance from stable links)</t>
  </si>
  <si>
    <t>Retail intra-EU/EEA roaming SMS revenues RLAH + (derogation)</t>
  </si>
  <si>
    <t>2.3.1</t>
  </si>
  <si>
    <t>Retail intra-EU/EEA roaming SMS revenues RLAH + (non compliance from abusive or anomalous usage)</t>
  </si>
  <si>
    <t>2.3.2</t>
  </si>
  <si>
    <t>DATA services (from the surcharge, excludes domestic price component of the roaming service)</t>
  </si>
  <si>
    <t>2.3.3</t>
  </si>
  <si>
    <t>Retail intra-EU/EEA roaming data revenues RLAH+ (non compliance from stable links)</t>
  </si>
  <si>
    <t>2.3.4</t>
  </si>
  <si>
    <t>Retail intra-EU/EEA roaming data revenues RLAH+ (derogation)</t>
  </si>
  <si>
    <t>2.3.5</t>
  </si>
  <si>
    <t>Retail intra-EU/EEA roaming data revenues RLAH+ (exceeding FUP)</t>
  </si>
  <si>
    <t>2.3.6</t>
  </si>
  <si>
    <t>Retail intra-EU/EEA roaming data revenues RLAH+ (non compliance from abusive or anomalous usage)</t>
  </si>
  <si>
    <t>2.3.7</t>
  </si>
  <si>
    <t>Alternative tariffs</t>
  </si>
  <si>
    <t>2.3.8</t>
  </si>
  <si>
    <t>Retail intra-EU/EEA Roaming revenues from alternative tariffs that include more than one mobile service</t>
  </si>
  <si>
    <t>Retail intra-EU/EEA Roaming revenues from alternative tariffs of voice - calls made</t>
  </si>
  <si>
    <t>2.3.9</t>
  </si>
  <si>
    <t>Retail intra-EU/EEA Roaming revenues from alternative tariffs of voice - calls received</t>
  </si>
  <si>
    <t>2.3.10</t>
  </si>
  <si>
    <t xml:space="preserve">IN-GROUP retail roaming data volumes EU/EEA </t>
  </si>
  <si>
    <t>Retail intra-EU/EEA Roaming revenues from alternative tariffs of SMS</t>
  </si>
  <si>
    <t>Retail intra-EU/EEA Roaming revenues from alternative tariffs of data</t>
  </si>
  <si>
    <t>b)</t>
  </si>
  <si>
    <t>Retail Revenues (excl. VAT) for mobile service</t>
  </si>
  <si>
    <t>Total intra-EEA Retail Roaming Revenues from alternative tariffs</t>
  </si>
  <si>
    <t>otal intra-EEA Retail Roaming Revenues from regulated metered tariffs</t>
  </si>
  <si>
    <t>2.4</t>
  </si>
  <si>
    <t>Retail intra-EU/EEA RoamingRevenues (from the surcharge, excludes domestic price component of the roaming service)</t>
  </si>
  <si>
    <t>RoW services</t>
  </si>
  <si>
    <t>Rest of world roaming revenues that include more than one mobile service</t>
  </si>
  <si>
    <t>Retail intra-EU/EEA Roaming Voice Revenues (from the surcharge, excludes domestic price component of the roaming service)</t>
  </si>
  <si>
    <t>Rest of world roaming voice revenues - calls made</t>
  </si>
  <si>
    <t>2.4.1</t>
  </si>
  <si>
    <t>Rest of world roaming voice revenues - calls received</t>
  </si>
  <si>
    <t>2.4.2</t>
  </si>
  <si>
    <t xml:space="preserve">Rest of world roaming SMS revenues </t>
  </si>
  <si>
    <t xml:space="preserve">Rest of world roaming data revenues </t>
  </si>
  <si>
    <t>2.4.3</t>
  </si>
  <si>
    <t>Total retail  Revenues from roaming outside the EEA (Rest of World)</t>
  </si>
  <si>
    <t>2.4.4</t>
  </si>
  <si>
    <t>Total retail Domestic Revenues of mobile services including roaming revenues of bundles (also including roaming revenues of bundles)</t>
  </si>
  <si>
    <t>2.4.5</t>
  </si>
  <si>
    <t>Section  3 - ARRPU</t>
  </si>
  <si>
    <t>2.4.6</t>
  </si>
  <si>
    <t>ARRPU - domestic - per month</t>
  </si>
  <si>
    <t>Retail intra-EU/EEA Roaming SMS Revenues (from the surcharge, excludes domestic price component of the roaming service)</t>
  </si>
  <si>
    <t>2.4.7</t>
  </si>
  <si>
    <t>Section  3 - Consumption Patterns</t>
  </si>
  <si>
    <t>2.4.8</t>
  </si>
  <si>
    <t>2.4.9</t>
  </si>
  <si>
    <t>Average number of minutes per month per subscriber - calls made</t>
  </si>
  <si>
    <t>Average number of minutes per month per subscriber - calls received</t>
  </si>
  <si>
    <t>Retail intra-EU/EEA Roaming Data Revenues (from the surcharge, excludes domestic price component of the roaming service)</t>
  </si>
  <si>
    <t>Average number of SMS per month per subscriber</t>
  </si>
  <si>
    <t>2.4.10</t>
  </si>
  <si>
    <t>Average consumption per subscriber per month - data services</t>
  </si>
  <si>
    <t>2.4.11</t>
  </si>
  <si>
    <t>2.4.12</t>
  </si>
  <si>
    <t>2.4.13</t>
  </si>
  <si>
    <t>2.4.14</t>
  </si>
  <si>
    <t>Total intra-EEA Retail Roaming Revenues from surcharges (sum of 2.4.1 to 2.4.13)</t>
  </si>
  <si>
    <t>Average data consumption per subscriber per month</t>
  </si>
  <si>
    <t>2.5</t>
  </si>
  <si>
    <t>Retail intra-EU/EEA  Roaming Revenues from alternative tariffs</t>
  </si>
  <si>
    <t>2.5.1</t>
  </si>
  <si>
    <t>Section  4 - RoW price averages</t>
  </si>
  <si>
    <t>2.5.2</t>
  </si>
  <si>
    <t>2.5.3</t>
  </si>
  <si>
    <t>RoW - calls made - billed minutes (Euro cents)</t>
  </si>
  <si>
    <t>2.5.4</t>
  </si>
  <si>
    <t>RoW - calls received - billed minutes (Euro cents)</t>
  </si>
  <si>
    <t>2.5.5</t>
  </si>
  <si>
    <t>RoW Roaming SMS (Euro cents)</t>
  </si>
  <si>
    <t>RoW price per GB (Euro)</t>
  </si>
  <si>
    <t>2.5.6</t>
  </si>
  <si>
    <t>Section 5: Wholesale averages roaming (inbound)</t>
  </si>
  <si>
    <t>Wholesale voice averages</t>
  </si>
  <si>
    <t>2.6</t>
  </si>
  <si>
    <t>Total intra-EEA Retail Roaming Revenues from regulated metered tariffs</t>
  </si>
  <si>
    <t>balanced traffic - price per minute (Euro Cents)</t>
  </si>
  <si>
    <t>2.7</t>
  </si>
  <si>
    <t>Retail  Revenues from roaming outside the EEA (Rest of World)</t>
  </si>
  <si>
    <t>unballanced traffic - price per minute (Euro Cents)</t>
  </si>
  <si>
    <t>2.7.1</t>
  </si>
  <si>
    <t>total Traffic - price per minute (Euro Cents)</t>
  </si>
  <si>
    <t>2.7.2</t>
  </si>
  <si>
    <t>intra-EU/EEA Member States - IN-GROUP (Euro Cents)</t>
  </si>
  <si>
    <t>2.7.3</t>
  </si>
  <si>
    <t>RoW - total traffic - price per minute (Euro Cents)</t>
  </si>
  <si>
    <t>2.7.4</t>
  </si>
  <si>
    <t>Wholesale SMS averages</t>
  </si>
  <si>
    <t>2.7.5</t>
  </si>
  <si>
    <t>balanced traffic - price per SMS (Euro Cents)</t>
  </si>
  <si>
    <t>2.7.6</t>
  </si>
  <si>
    <t>Total retail  Revenues from roaming outside the EEA (Rest of World) (sum of 2.7.1 to 2.7.5)</t>
  </si>
  <si>
    <t>unballanced traffic - price per SMS (Euro Cents)</t>
  </si>
  <si>
    <t>total Traffic - price per SMS (Euro Cents)</t>
  </si>
  <si>
    <t>2.8</t>
  </si>
  <si>
    <t>RoW - total traffic (Euro Cents)</t>
  </si>
  <si>
    <t>Wholesale DATA averages</t>
  </si>
  <si>
    <t>balanced traffic - price per GB (price in Euro)</t>
  </si>
  <si>
    <t>Section 3 - Wholesale roaming (inbound)</t>
  </si>
  <si>
    <t>unballanced traffic - price per GB (price in Euro)</t>
  </si>
  <si>
    <t>total Traffic - price per GB (price in Euro)</t>
  </si>
  <si>
    <t>intra-EU/EEA Member States - IN-GROUP, price per GB (price in Euro)</t>
  </si>
  <si>
    <t>3.1</t>
  </si>
  <si>
    <t>Wholesale intra EU/EEA Roaming Voice Minutes and Revenues (excl. VAT, incl. discounts)</t>
  </si>
  <si>
    <t>Minutes (units)</t>
  </si>
  <si>
    <t>Revenues</t>
  </si>
  <si>
    <t>RoW - total traffic price per GB (price in Euro)</t>
  </si>
  <si>
    <t>3.1.1</t>
  </si>
  <si>
    <t>intra-EU/EEA Member States  - Balanced</t>
  </si>
  <si>
    <t>3.1.2</t>
  </si>
  <si>
    <t>intra-EU/EEA Member States - Unbalanced</t>
  </si>
  <si>
    <t>3.1.3</t>
  </si>
  <si>
    <t>3.1.4</t>
  </si>
  <si>
    <t>intra-EU/EEA Member States - IN-GROUP</t>
  </si>
  <si>
    <t>3.2</t>
  </si>
  <si>
    <t>Wholesale intra EU/EEA Roaming SMS Messages and Revenues (excl. VAT, incl. discounts)</t>
  </si>
  <si>
    <t>SMS (units)</t>
  </si>
  <si>
    <t>3.2.1</t>
  </si>
  <si>
    <t>3.2.2</t>
  </si>
  <si>
    <t>3.2.3</t>
  </si>
  <si>
    <t>3.2.4</t>
  </si>
  <si>
    <t>3.3</t>
  </si>
  <si>
    <t>Wholesale intra EU/EEA Roaming Data Volumes (in GB) and Revenues (excl. VAT, incl. discounts)</t>
  </si>
  <si>
    <t>3.3.1</t>
  </si>
  <si>
    <t>3.3.2</t>
  </si>
  <si>
    <t>3.3.3</t>
  </si>
  <si>
    <t>3.3.4</t>
  </si>
  <si>
    <t>3.4</t>
  </si>
  <si>
    <t>Wholesale Roaming - Rest of World</t>
  </si>
  <si>
    <t>Volumes (units)</t>
  </si>
  <si>
    <t>3.4.1</t>
  </si>
  <si>
    <t>Voice (minutes)</t>
  </si>
  <si>
    <t>3.4.2</t>
  </si>
  <si>
    <t>SMS</t>
  </si>
  <si>
    <t>3.4.3</t>
  </si>
  <si>
    <t>Data (in GB)</t>
  </si>
  <si>
    <t>3.5</t>
  </si>
  <si>
    <t>3.5.1.</t>
  </si>
  <si>
    <t>In case you make use of other pricing schemes (as allowed in Article 3 (4) of Roaming Regulation) than per-unit pricing, please describe those agreements</t>
  </si>
  <si>
    <t>3.5.2.</t>
  </si>
  <si>
    <t>With how many operators do you have such kind of agreements?</t>
  </si>
  <si>
    <t>3.5.3.</t>
  </si>
  <si>
    <t>What is the percentage of traffic from such other agreeements on EU/EEA total roaming traffic for your operator?</t>
  </si>
  <si>
    <t xml:space="preserve">Section 4 - Wholesale roaming resale access: Agreements applying Article 3 of the Roaming Regulation: resale access to host MVNO, MVNE and resellers </t>
  </si>
  <si>
    <t>4.1</t>
  </si>
  <si>
    <t xml:space="preserve">Wholesale intra EU/EEA Roaming-out Voice Minutes and Revenues (excl. VAT, incl. discounts) </t>
  </si>
  <si>
    <t xml:space="preserve">Revenues </t>
  </si>
  <si>
    <t>4.1.1</t>
  </si>
  <si>
    <t>intra-EU/EEA Member States</t>
  </si>
  <si>
    <t>4.2</t>
  </si>
  <si>
    <t xml:space="preserve">Wholesale intra EU/EEA Roaming-out SMS Messages and Revenues (excl. VAT, incl. discounts) </t>
  </si>
  <si>
    <t>4.2.1</t>
  </si>
  <si>
    <t>4.3</t>
  </si>
  <si>
    <t xml:space="preserve">Wholesale intra EU/EEA Roaming-out Data Services in GB and Revenues (excl. VAT, incl. discounts) </t>
  </si>
  <si>
    <t xml:space="preserve"> Volumes in GB units</t>
  </si>
  <si>
    <t>4.3.1</t>
  </si>
  <si>
    <t>4.4</t>
  </si>
  <si>
    <t xml:space="preserve">In the space below, please identify the name of MVNOs, MVNEs and resellers that you host on your network and which benefit from Article 3 roaming wholesale resale access obligation </t>
  </si>
  <si>
    <t>Type</t>
  </si>
  <si>
    <t>Name of buyer</t>
  </si>
  <si>
    <t>Paid</t>
  </si>
  <si>
    <t>5.1.1</t>
  </si>
  <si>
    <t>5.2.1</t>
  </si>
  <si>
    <t>5.3.1</t>
  </si>
  <si>
    <t>Section 6 - Wholesale roaming (resale): Other agreements for resale access to host MVNO, MVNE and resellers on a commercial basis (not based on Art 3 Roaming Regulation)</t>
  </si>
  <si>
    <t xml:space="preserve">Wholesale intra-EU/EEA Roaming-out Voice Minutes and Revenues (excl. VAT, incl. discounts) </t>
  </si>
  <si>
    <t>6.1.1</t>
  </si>
  <si>
    <t xml:space="preserve">Wholesale intra-EU/EEA Roaming-out SMS Messages and Revenues (excl. VAT, incl. discounts) </t>
  </si>
  <si>
    <t>6.2.1</t>
  </si>
  <si>
    <t xml:space="preserve">Wholesale intra-EU/EEA Roaming-out Data Services in GB and Revenues (excl. VAT, incl. discounts) </t>
  </si>
  <si>
    <t>6.3.1</t>
  </si>
  <si>
    <t xml:space="preserve">In the space below, please identify the name of MVNOs, MVNEs and resellers that you host on your network and which do not benefit from Article 3 roaming wholesale resale access obligation </t>
  </si>
  <si>
    <t xml:space="preserve">Section 7 - Local Break Out (LBO) services </t>
  </si>
  <si>
    <t>7.1.</t>
  </si>
  <si>
    <t>Do you offer LBO services?</t>
  </si>
  <si>
    <t>7.2.</t>
  </si>
  <si>
    <t>Number of Inbound Enabled LBO Roaming Subscribers (units)</t>
  </si>
  <si>
    <t>Section 8 - Rate for unbalanced wholesale roaming traffic</t>
  </si>
  <si>
    <t>Please provide the per unit rate for the lowest and for the average of the five lowest unbalanced rates</t>
  </si>
  <si>
    <t>8.1.</t>
  </si>
  <si>
    <t>Voice per minute</t>
  </si>
  <si>
    <t xml:space="preserve">paid </t>
  </si>
  <si>
    <t>charged</t>
  </si>
  <si>
    <t>8.1.1</t>
  </si>
  <si>
    <t>Lowest unbalanced rate for non-group companies</t>
  </si>
  <si>
    <t>8.1.2</t>
  </si>
  <si>
    <t>Lowest rate for in-group company</t>
  </si>
  <si>
    <t>8.1.3</t>
  </si>
  <si>
    <t>Average of the 5 lowest unbalanced rates for non-group companies</t>
  </si>
  <si>
    <t>8.2.</t>
  </si>
  <si>
    <t>8.2.1</t>
  </si>
  <si>
    <t>8.2.2</t>
  </si>
  <si>
    <t>8.2.3</t>
  </si>
  <si>
    <t>8.3.</t>
  </si>
  <si>
    <t>Data per GB</t>
  </si>
  <si>
    <t>8.3.1</t>
  </si>
  <si>
    <t>8.3.2</t>
  </si>
  <si>
    <t>8.3.3</t>
  </si>
  <si>
    <t>Section 9 - Reference Offers: Which measures do you include in your reference offers to prevent permanent roaming?</t>
  </si>
  <si>
    <t>Section 10 - Operators are encouraged to ensure methodological consistency. The same data collection process should be used in every case in order to collect internationally comparable data. 
In cases where different methodology was used for the specific indicator, please describe below:</t>
  </si>
  <si>
    <t>Section 11 - Wholesale intra-EU/EEA data roaming volumes in GB units</t>
  </si>
  <si>
    <t xml:space="preserve">Please indicate the data roaming volumes in GB units from EU/EEA customers roaming on your network (Inbound) and from your customers roaming on EU/EEA networks (Outbound) for each of the EU/EEA countries below </t>
  </si>
  <si>
    <t>Inbound</t>
  </si>
  <si>
    <t>Outbound</t>
  </si>
  <si>
    <t>BE</t>
  </si>
  <si>
    <t>BG</t>
  </si>
  <si>
    <t>CY</t>
  </si>
  <si>
    <t>CZ</t>
  </si>
  <si>
    <t>DE</t>
  </si>
  <si>
    <t>DK</t>
  </si>
  <si>
    <t>EE</t>
  </si>
  <si>
    <t>EL</t>
  </si>
  <si>
    <t>ES</t>
  </si>
  <si>
    <t>FI</t>
  </si>
  <si>
    <t>FR</t>
  </si>
  <si>
    <t>HR</t>
  </si>
  <si>
    <t>HU</t>
  </si>
  <si>
    <t>ICE</t>
  </si>
  <si>
    <t>IE</t>
  </si>
  <si>
    <t>IT</t>
  </si>
  <si>
    <t>LI</t>
  </si>
  <si>
    <t>LT</t>
  </si>
  <si>
    <t>LU</t>
  </si>
  <si>
    <t>LV</t>
  </si>
  <si>
    <t>MT</t>
  </si>
  <si>
    <t>NL</t>
  </si>
  <si>
    <t>NO</t>
  </si>
  <si>
    <t>PL</t>
  </si>
  <si>
    <t>PT</t>
  </si>
  <si>
    <t>RO</t>
  </si>
  <si>
    <t>SE</t>
  </si>
  <si>
    <t>SI</t>
  </si>
  <si>
    <t>SK</t>
  </si>
  <si>
    <t>UK</t>
  </si>
  <si>
    <t>CH</t>
  </si>
  <si>
    <t xml:space="preserve">Section 12 - Transit volumes and payments for intra-EU/EEA traffic </t>
  </si>
  <si>
    <t xml:space="preserve">Please indicate the volumes of traffic and payments made as visited network operator for wholesale roaming transit traffic </t>
  </si>
  <si>
    <t>12.1.</t>
  </si>
  <si>
    <t>Voice</t>
  </si>
  <si>
    <t xml:space="preserve">Payments </t>
  </si>
  <si>
    <t>12.1.1</t>
  </si>
  <si>
    <t>Total intra-EU/EEA (excluding voice traffic terminated on other networks in the visited country)</t>
  </si>
  <si>
    <t>12.2.</t>
  </si>
  <si>
    <t>12.2.1</t>
  </si>
  <si>
    <t>Total intra-EU/EEA (excluding SMS traffic terminated on other networks in the visited country)</t>
  </si>
  <si>
    <t>12.3.</t>
  </si>
  <si>
    <t>Data</t>
  </si>
  <si>
    <t>12.3.1</t>
  </si>
  <si>
    <t>Total intra-EU/EEA</t>
  </si>
  <si>
    <t>GLOSSARY</t>
  </si>
  <si>
    <t>This glossary includes words, phrases and abbreviations used in the questionnaire</t>
  </si>
  <si>
    <t>Operator Type</t>
  </si>
  <si>
    <t>Please fill in which type of operator you are: MNO, MVNO or MVNE, where the latter can be distinguished from MVNOs by the fact that an MVNE does not have retail customers.</t>
  </si>
  <si>
    <t>Actual minutes</t>
  </si>
  <si>
    <t>The number of roaming minutes actually consumed by subscribers (residential and business). This means the number of minutes used for the duration of a call as recorded in the CDR. Please see also the 'mobile subscription' definition.</t>
  </si>
  <si>
    <t>Mobile subscription</t>
  </si>
  <si>
    <t xml:space="preserve">Mobile subscriptions are defined as the number of active SIM cards installed in mobile devices (for example: portable computing device such as a smartphone or tablet) for purposes of providing telecommunications services: voice, SMS or data services. Dedicated mobile data subscriptions should be included (when reporting number of subscriptions and also traffic and revenues). M2M-subscriptions should be excluded in all the sections of the questionnaire. SIM cards which are used at fixed location should be excluded of data reporting if the devices are expected to use only fixed wireless broadband access.
A SIM card is considered active if mobile services related to the SIM card were consumed at least once in the concerned period (quarter). 
</t>
  </si>
  <si>
    <t>EU/EEA roaming enabled subscribers</t>
  </si>
  <si>
    <t>An EU/EEA roaming enabled subscriber means an active SIM card that is able to use EU/EEA roaming services while abroad with no need for any action prior to travelling abroad.</t>
  </si>
  <si>
    <t>Number of subscribers that were roaming</t>
  </si>
  <si>
    <t xml:space="preserve">Number of subscribers (residential and business) that used roaming services at least once in the quarter. If a user roams twice within the same period, it is only counted as once.
Please see also the 'mobile subscription' definition.
For 1.1.11: This indicator shows the number of subscribers that were roaming at least once in the concerned period and used RLAH services. It excludes domestic subscribers with active RLAH services. It also requires operators to report this set of data under point 1.1.8 “Number of active subscribers that were roaming at least once in the concerned quarter in the EEA
</t>
  </si>
  <si>
    <t>By "having abusive or anomalous usage", operators have to include the total number of active subscribers that have been surcharged at least once in the quarter due to the control mechanism (prevalence of presence and consumption) and other indicators like long inactivity of SIM cards and sequential use of SIM cards.</t>
  </si>
  <si>
    <t>RLAH tariff</t>
  </si>
  <si>
    <t>If it is not possible to split between different tariffs, operators are kindly asked to provide estimates. If this is the case, please provide feedback in the "Other comments' section.</t>
  </si>
  <si>
    <t>RLAH tariffs as defined in Article 6a of Regulation (EU) 531/2012, as amended by Regulation 2015/2120: tariffs where no surcharge is levied in addition to the domestic retail  price for any regulated roaming service.</t>
  </si>
  <si>
    <t>RLAH +  (for not providing the stable link)</t>
  </si>
  <si>
    <t>Refers to the case that a roaming customer did not provide (after request from the roaming provider) proof of normal residence in the Member State or of other stable links with that Member State (article 4 of the Regulation (EU) 2016/2286).</t>
  </si>
  <si>
    <t>RLAH + (derogation)</t>
  </si>
  <si>
    <t>Refers to the case of an operator for which the provision or roaming services at the level of domestic prices is proved by the relevant NRA to be unsustainable and the operator is allowed to add a surcharge to its domestic prices when its users roam. Sustainability mechanism set out in Article 6c of Regulation (EU) 531/2012, as amended by Regulation 2015/2120.</t>
  </si>
  <si>
    <t>RLAH + (exceeding FUP)</t>
  </si>
  <si>
    <t>Refers to the case of a service data that a roaming customer exceeds the FUP of open bundles or exceeds the FUP of pre-paid tariffs (article 4 of the Regulation (EU) 2016/2286).</t>
  </si>
  <si>
    <t>RLAH +  (non compliance from abusive or anomalous usage)</t>
  </si>
  <si>
    <t>Refers to those cases where subscribers are identified as having abusive or anomalous usage by the following objective indicators: the control mechanism (prevalence of presence and consumption) and other indicators like long inactivity of SIM cards and sequential use of SIM cards (article 4 of the Regulation (EU) 2016/2286).</t>
  </si>
  <si>
    <t>Alternative tariff</t>
  </si>
  <si>
    <t>Alternative tariffs as defined in Article 6e (3) Roaming Regulation (EU) 531/2012, as amended by Regulation 2015/2120: tariffs other than set out in accordance with Articles 6a, 6b and 6e (1) Roaming Regulation.</t>
  </si>
  <si>
    <t>Intra-EU/EEA volumes</t>
  </si>
  <si>
    <t>Calls made by a roaming customer are intra-EU/EEA calls if and only if they originate and terminate in EU/EEA.
Calls received by a roaming customer are intra-EU/EEA calls if they terminate in EU/EEA and they have originated within the EU/EEA area.
SMS sent or received in the EU/EEA area.
Data generated by own customers in foreign networks within the EU/EEA area.</t>
  </si>
  <si>
    <t>Domestic minutes</t>
  </si>
  <si>
    <t>Domestic minutes refer to the minutes originated and terminated in the Member State where the subscription was issued. International calls shall be included.</t>
  </si>
  <si>
    <t>Domestic SMS</t>
  </si>
  <si>
    <t>Domestic SMS refers to the SMS sent from the Member State where the subscription was issued to another customer in the same Member State. International SMS shall be included.</t>
  </si>
  <si>
    <t>Domestic data volumes</t>
  </si>
  <si>
    <t>Domestic data volumes include the up- and download volumes that are used in the Member State where the subscription was issued.</t>
  </si>
  <si>
    <t>Domestic Revenues</t>
  </si>
  <si>
    <t>Domestic Revenues include total revenues (business and residential) related to mobile voice, SMS and data traffic. In-bundle revenues for RLAH services (domestic price component) and domestic metered tariffs revenues shall be included in this figure.  Any other type of revenue should not be included, such as those originating from other services included in bundles (eg: fixed telephone service, fixed internet service, television), sale of mobile devices, the initial one-time charge for a new/renewed subscription, subscription fees to other non-telecommunication services,  etc.
Revenues from international calls and SMS shall be included. All domestic revenues should be excluding VAT. 
So all revenues not included in 2.4.14, 2.5.6, 2.6, 2.7.6 sections shall be included in this indicator, 2.8 section.</t>
  </si>
  <si>
    <t>EU/EEA roaming revenues</t>
  </si>
  <si>
    <t xml:space="preserve">EU/EEA roaming revenues are defined as revenues deriving directly from the traffic of mobile retail services originated in a visited Member State. Any revenues from non-mobile services should be excluded.
Operators shall include revenues from surcharges (applied to basic tariff plan or any add-on) from alternative tariffs and metered tariffs used in roaming. Please see also the 'mobile subscription' definition.
All EU/EEA roaming revenues should exclude VAT.
</t>
  </si>
  <si>
    <t>Rest of World revenues</t>
  </si>
  <si>
    <t>Rest of World revenues are defined as revenues deriving directly from the provision of roaming services outside of EU/EEA area.
Revenues from roaming communications made from a EEA country to a non-EEA country shall also be included (eg.: roaming call made from Italy to Australia). As a matter of fact, in the cell “Total EEA Retail Roaming Revenues” only revenues from regulated roaming communications are intended to be inlcuded (intra-EEA roaming communications). Any revenues from non-mobile services should be excluded.  Please see also the 'mobile subscription' definition. Rest of the World revenues should be excluding VAT.</t>
  </si>
  <si>
    <t>Wholesale roaming voice traffic</t>
  </si>
  <si>
    <t>Please report wholesale roaming voice traffic by using actual minutes.</t>
  </si>
  <si>
    <t>Wholesale inbound traffic</t>
  </si>
  <si>
    <t>Wholesale inbound traffic is the traffic that is generated on a visited operator's network  (namely the operator that actually manages the calls, SMS, data) from roaming customers of a foreign operator. Only MNOs have inbound traffic.</t>
  </si>
  <si>
    <t>Unbalanced traffic</t>
  </si>
  <si>
    <t xml:space="preserve">Unbalanced traffic according to Article 19 (4) means the wholesale inbound traffic in excess of the outbound traffic from the point of view of the visited operator. The unbalanced traffic is the difference between the inbound traffic and outbound traffic. The Benchmark questionnaire (section 3) shall be completed from the visited network's perspective, that means  when the traffic balance is positive (if inbound-outbound &gt;0, then the positive traffic is the unbalanced traffic; if inbound - outbound &lt;0, then the unbalanced traffic = 0. 
Examples of how to calculate balanced and unbalanced traffic in section 3 of the Benchmark questionnaire are provided on the right side.
</t>
  </si>
  <si>
    <r>
      <rPr>
        <b/>
        <sz val="12"/>
        <rFont val="Arial"/>
        <family val="2"/>
      </rPr>
      <t>Example 1:</t>
    </r>
    <r>
      <rPr>
        <sz val="12"/>
        <rFont val="Arial"/>
        <family val="2"/>
      </rPr>
      <t xml:space="preserve"> Inbound traffic totals 50 million minutes, outbound totals 20 million minutes,  This means that 20 million minutes should be reported as balanced traffic and 30 as unbalanced inbound roaming traffic.</t>
    </r>
  </si>
  <si>
    <r>
      <rPr>
        <b/>
        <sz val="12"/>
        <rFont val="Arial"/>
        <family val="2"/>
      </rPr>
      <t>Example 2:</t>
    </r>
    <r>
      <rPr>
        <sz val="12"/>
        <rFont val="Arial"/>
        <family val="2"/>
      </rPr>
      <t xml:space="preserve"> Inbound traffic totals 20 million minutes, outbound totals 50 million minutes. This means that only 20 million minutes should be reported as balanced  and 0 as unbalanced inbound roaming.</t>
    </r>
  </si>
  <si>
    <t xml:space="preserve">Wholesale Roaming Voice Minutes and Revenues (excl. VAT, incl. Discounts) </t>
  </si>
  <si>
    <t>Balanced Traffic</t>
  </si>
  <si>
    <t>Unbalanced Traffic</t>
  </si>
  <si>
    <t>TOTAL inbound traffic</t>
  </si>
  <si>
    <t>EU/EEA Member States minutes (million minutes)</t>
  </si>
  <si>
    <t>EU/EEA Member States revenues from minutes (million €)</t>
  </si>
  <si>
    <t>Please report the revenues that correspond to the balanced traffic</t>
  </si>
  <si>
    <t>Please report the revenues that correspond to the unbalanced traffic</t>
  </si>
  <si>
    <t>Please report the revenues that correspond to the Total inbound traffic</t>
  </si>
  <si>
    <r>
      <t>EU/EEA Member States revenues from minutes (million €)</t>
    </r>
    <r>
      <rPr>
        <sz val="10"/>
        <rFont val="Arial"/>
        <family val="2"/>
      </rPr>
      <t xml:space="preserve">  </t>
    </r>
  </si>
  <si>
    <t>Balanced traffic</t>
  </si>
  <si>
    <t xml:space="preserve">Balanced traffic means the volume of inbound traffic that equals outbound traffic. </t>
  </si>
  <si>
    <t>Balanced revenues</t>
  </si>
  <si>
    <t>Unbalanced revenues</t>
  </si>
  <si>
    <t>Total inbound traffic</t>
  </si>
  <si>
    <t xml:space="preserve">Total inbound traffic is the sum of balanced and unbalanced inbound traffic </t>
  </si>
  <si>
    <t>In-Group</t>
  </si>
  <si>
    <t>In section 3: 'In-Group' volumes means volumes of traffic between entities within the same group where such entities are fully-owned or majority-owned by the group.</t>
  </si>
  <si>
    <t>Wholesale resale access</t>
  </si>
  <si>
    <t>Wholesale resale access according to Article 3 Roaming Regulation; MVNOs, MVNEs and resellers have access to wholesale roaming charges laid down in Articles 7, 9 and 12.</t>
  </si>
  <si>
    <t>LBO</t>
  </si>
  <si>
    <t>LBO (Local Break-Out) is the mechanism to provide a local data roaming service. A regulated data roaming service is provided, temporarily or permanently, to roaming customers directly on a visited network, by an alternative roaming provider without the need for roaming customers to change their SIM card or mobile device; according to Article 2b of Comission Implementing Regulation (EU) No 1203/2012 of 14 December 2012 on the separate sale of regulated retail roaming services within the Union (Articles 4 and 5 Roaming Regulation (EU) 531/2012).</t>
  </si>
  <si>
    <t>Paid unbalanced rate</t>
  </si>
  <si>
    <t>In section 8 of the template, the paid unbalanced rate is the price that an operator has to pay for the traffic when inbound-outbound &lt;0. 
NOTE: If the discount regime leads to difficulties to calculte the exact price paid then operators can submit the rate without the discounts.
NOTE2: Unbalanced rates only between EU/EEA traffic.
NOTE3: If it is not possible to determine the lowest unbalance rate due to the wholesale tariff scheme (e.g. annual discounts), then fill the cell with the low rate.</t>
  </si>
  <si>
    <t>Charged unbalanced rate</t>
  </si>
  <si>
    <t>In section 8 of the template, the unbalanced charged rate is the price charged by visited operator for the unbalanced volumes when  inbound-outbound &gt;0. 
NOTE: If the discount regime leads to difficulties to calculte the exact price paid then operators can submit the rate without the discounts.
NOTE2: Unbalanced rates only between EU/EEA traffic.
NOTE3: If it is not possible to determine the lowest unbalance rate due to the wholesale tariff scheme (e.g. annual discounts), then fill the cell with the low rate.</t>
  </si>
  <si>
    <t>In-group company rates</t>
  </si>
  <si>
    <t xml:space="preserve">In section 8 of the template, the lowest rate for in-group company means the lowest rate paid/charged for roaming on the network of a company that is part of your group or majority-owned by your group. 
This should only be filled-in if your company is part of a larger group with presence in more than one EU country. </t>
  </si>
  <si>
    <t>Wholesale intra-EU/EEA data roaming volumes in GB</t>
  </si>
  <si>
    <t>In section 11, in inbound columns, roaming providers have to split all inbound data traffic (GB) by the country of origin of roaming subscriber.
In section 11, in outbound columns, roaming providers have to split all outbound data traffic (GB) from its roaming subscribers by the visited country.
Those cells related to the country of the retail roaming provider should remain in the blank.</t>
  </si>
  <si>
    <t>Transit traffic and payments</t>
  </si>
  <si>
    <t xml:space="preserve">In section 12, transit services relate to the service that a third-party transit operator (other than the visited network operator originating the service traffic) provides to convey the traffic between the originating visited network and the terminating network. 
In this section, please provide (i) the total wholesale roaming transit traffic delivered as visited network to a transit operator per service (in units of minutes for voice, units of SMS and units of GB for data); and (ii) the total payments made per wholesale roaming service as visited network to transit operators.
In the case of data services (section 12.3), please include all data volumes delivered to a GRX/IPX transit operator (including non roaming-related volumes) and the total payments for these services.  </t>
  </si>
  <si>
    <t>As of 31 December 2019</t>
  </si>
  <si>
    <t>As of 31 March 2020</t>
  </si>
  <si>
    <t>1 October - 31 December 2019</t>
  </si>
  <si>
    <t>1 January - 31 March 2020</t>
  </si>
  <si>
    <t>1 October 2019 - 31 March 2020 (6 months)</t>
  </si>
  <si>
    <t>Section 5 - Wholesale roaming out</t>
  </si>
  <si>
    <t>Wholesale roaming out</t>
  </si>
  <si>
    <t>This refers to the volumes (minutes, SMS, data) that an MNO/MVNO purchases from visited networks so as to offer retail roaming services to its own customers that roam abroad or for resale to MVNOs and the relevant payment or refers to the volumes (minutes, SMS, data) that an MVNO purchases from a host network providing resale access so as to offer retail roaming services to its own customers that roam abroad and the relevant payment.</t>
  </si>
  <si>
    <r>
      <t>Total number of active EU/EEA roaming enabled subscribers (sum of 1.1.1 to 1.1.4) (</t>
    </r>
    <r>
      <rPr>
        <i/>
        <sz val="10"/>
        <rFont val="Arial"/>
        <family val="2"/>
      </rPr>
      <t>In case information of totals available only, please indicate this number in one of above cells (in one of the components of total sum), which is closest to total number and clarify it in comments section</t>
    </r>
    <r>
      <rPr>
        <sz val="10"/>
        <rFont val="Arial"/>
        <family val="2"/>
      </rPr>
      <t>)</t>
    </r>
  </si>
  <si>
    <r>
      <t>Total number of active subscribers (sum of 1.1.5 and 1.1.6)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</si>
  <si>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retail roaming voice minutes EU/EEA - calls made (sum of 2.1.3, 2.1.5, 2.1.7, 2.1.9 and 2.1.11)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</si>
  <si>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retail roaming voice minutes EU/EEA - calls received (sum of 2.1.4, 2.1.6, 2.1.8, 2.1.10 and 2.1.12)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</si>
  <si>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retail roaming SMS messages EU/EEA (sum of 2.2.2, 2.2.3, 2.2.4, 2.2.5 and 2.2.6)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</si>
  <si>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retail roaming data volumes EU/EEA (sum of 2.3.2, 2.3.3, 2.3.4, 2.3.5, 2.3.6 and 2.3.7)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</si>
  <si>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intra-EEA Retail Roaming Revenues from surcharges (sum of 2.4.1 to 2.4.13)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</si>
  <si>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intra-EEA Retail Roaming Revenues from alternative tariffs (sum of 2.5.1 to 2.5.5)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</si>
  <si>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Total retail  Revenues from roaming outside the EEA (Rest of World) (sum of 2.7.1 to 2.7.5) </t>
    </r>
    <r>
      <rPr>
        <i/>
        <sz val="10"/>
        <rFont val="Arial"/>
        <family val="2"/>
      </rPr>
      <t>(In case information of totals available only, please indicate this number in one of above cells (in one of the components of total sum), which is closest to total number and clarify it in comments section)</t>
    </r>
  </si>
  <si>
    <r>
      <t>intra-EU/EEA Member States total (Sum 3.1.1,3.1.2)</t>
    </r>
    <r>
      <rPr>
        <i/>
        <sz val="10"/>
        <rFont val="Arial"/>
        <family val="2"/>
      </rPr>
      <t xml:space="preserve"> (In case information of totals available only, please indicate this number in one of above cells (in one of the components of total sum), which is closest to total number and clarify it in comments section)</t>
    </r>
  </si>
  <si>
    <r>
      <t xml:space="preserve">intra-EU/EEA Member States total (Sum 3.2.1,3.2.2) </t>
    </r>
    <r>
      <rPr>
        <i/>
        <sz val="10"/>
        <rFont val="Arial"/>
        <family val="2"/>
      </rPr>
      <t>(In case information of totals available only, please indicate this number in one of above cells (in one of the components of total sum), which is closest to total number and clarify it in comments section)</t>
    </r>
  </si>
  <si>
    <r>
      <t xml:space="preserve">intra-EU/EEA Member States total (Sum 3.3.1,3.3.2) </t>
    </r>
    <r>
      <rPr>
        <i/>
        <sz val="10"/>
        <rFont val="Arial"/>
        <family val="2"/>
      </rPr>
      <t>(In case information of totals available only, please indicate this number in one of above cells (in one of the components of total sum), which is closest to total number and clarify it in comments section)</t>
    </r>
  </si>
  <si>
    <t>Applicable Euro exchange rates:</t>
  </si>
  <si>
    <t xml:space="preserve">Q4 2019 – Q1 2020: For retail the exchange rates that needs to be applied is the average of the rates published in OJEU on 1 March 2019, 1 April 2019 and 2 May 2019 (no publication on 1 of May). For wholesale the rates published on 2 May 2019 in OJEU apply.    </t>
  </si>
  <si>
    <t>https://eur-lex.europa.eu/legal-content/EN/TXT/?qid=1570016959862&amp;uri=CELEX:C2019/076/03</t>
  </si>
  <si>
    <t>https://eur-lex.europa.eu/legal-content/EN/TXT/?qid=1570016959862&amp;uri=CELEX:C2019/121/02 </t>
  </si>
  <si>
    <t>https://eur-lex.europa.eu/legal-content/EN/TXT/?qid=1570016959862&amp;uri=CELEX:C2019/150/01</t>
  </si>
  <si>
    <t>Currency</t>
  </si>
  <si>
    <t>Exchange rate</t>
  </si>
  <si>
    <t>USD</t>
  </si>
  <si>
    <t>US dollar</t>
  </si>
  <si>
    <t>JPY</t>
  </si>
  <si>
    <t>Japanese yen</t>
  </si>
  <si>
    <t>DKK</t>
  </si>
  <si>
    <t>Danish krone</t>
  </si>
  <si>
    <t>GBP</t>
  </si>
  <si>
    <t>Pound sterling</t>
  </si>
  <si>
    <t>SEK</t>
  </si>
  <si>
    <t>Swedish krona</t>
  </si>
  <si>
    <t>CHF</t>
  </si>
  <si>
    <t>Swiss franc</t>
  </si>
  <si>
    <t>ISK</t>
  </si>
  <si>
    <t>Iceland króna</t>
  </si>
  <si>
    <t>NOK</t>
  </si>
  <si>
    <t>Norwegian krone</t>
  </si>
  <si>
    <t>BGN</t>
  </si>
  <si>
    <t>Bulgarian lev</t>
  </si>
  <si>
    <t>CZK</t>
  </si>
  <si>
    <t>Czech koruna</t>
  </si>
  <si>
    <t>HUF</t>
  </si>
  <si>
    <t>Hungarian forint</t>
  </si>
  <si>
    <t>PLN</t>
  </si>
  <si>
    <t>Polish zloty</t>
  </si>
  <si>
    <t>RON</t>
  </si>
  <si>
    <t>Romanian leu</t>
  </si>
  <si>
    <t>TRY</t>
  </si>
  <si>
    <t>Turkish lira</t>
  </si>
  <si>
    <t>AUD</t>
  </si>
  <si>
    <t>Australian dollar</t>
  </si>
  <si>
    <t>CAD</t>
  </si>
  <si>
    <t>Canadian dollar</t>
  </si>
  <si>
    <t>HKD</t>
  </si>
  <si>
    <t>Hong Kong dollar</t>
  </si>
  <si>
    <t>NZD</t>
  </si>
  <si>
    <t>New Zealand dollar</t>
  </si>
  <si>
    <t>SGD</t>
  </si>
  <si>
    <t>Singapore dollar</t>
  </si>
  <si>
    <t>KRW</t>
  </si>
  <si>
    <t>South Korean won</t>
  </si>
  <si>
    <t>ZAR</t>
  </si>
  <si>
    <t>South African rand</t>
  </si>
  <si>
    <t>CNY</t>
  </si>
  <si>
    <t>Chinese yuan renminbi</t>
  </si>
  <si>
    <t>HRK</t>
  </si>
  <si>
    <t>Croatian kuna</t>
  </si>
  <si>
    <t>IDR</t>
  </si>
  <si>
    <t>Indonesian rupiah</t>
  </si>
  <si>
    <t>MYR</t>
  </si>
  <si>
    <t>Malaysian ringgit</t>
  </si>
  <si>
    <t>PHP</t>
  </si>
  <si>
    <t>Philippine peso</t>
  </si>
  <si>
    <t>RUB</t>
  </si>
  <si>
    <t>Russian rouble</t>
  </si>
  <si>
    <t>THB</t>
  </si>
  <si>
    <t>Thai baht</t>
  </si>
  <si>
    <t>BRL</t>
  </si>
  <si>
    <t>Brazilian real</t>
  </si>
  <si>
    <t>MXN</t>
  </si>
  <si>
    <t>Mexican peso</t>
  </si>
  <si>
    <t>INR</t>
  </si>
  <si>
    <t>Indian rupee</t>
  </si>
  <si>
    <t>1 Euro=</t>
  </si>
  <si>
    <t>Average</t>
  </si>
  <si>
    <t xml:space="preserve">For wholesale the rates published on 2 May 2019 in OJEU apply.    </t>
  </si>
  <si>
    <t xml:space="preserve">MNOs are requested to complete all sections as appropriate. MVNOs should complete at least sections 1, 2, 5, 8 and 11. </t>
  </si>
  <si>
    <t xml:space="preserve">Wholesale intra EU/EEA Roaming-out Voice Minutes and Payments (excl. VAT, incl. discounts) </t>
  </si>
  <si>
    <t xml:space="preserve">Wholesale intra EU/EEA Roaming-out SMS Messages and Payments (excl. VAT, incl. discounts) </t>
  </si>
  <si>
    <t xml:space="preserve">Wholesale intra EU/EEA Roaming-out Data Services in GB and Payments (excl. VAT, incl. discounts)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</si>
</sst>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164" formatCode="0;\-0;;@"/>
    <numFmt numFmtId="165" formatCode="#,##0_ ;\-#,##0\ "/>
    <numFmt numFmtId="166" formatCode="0.000"/>
    <numFmt numFmtId="167" formatCode="#,##0.000"/>
    <numFmt numFmtId="168" formatCode="0.0_ ;\-0.0\ "/>
    <numFmt numFmtId="169" formatCode="#,##0.00000"/>
    <numFmt numFmtId="170" formatCode="0.00000"/>
  </numFmts>
  <fonts count="34" x14ac:knownFonts="1">
    <font>
      <sz val="11"/>
      <color theme="1"/>
      <name val="Calibri"/>
      <family val="2"/>
      <scheme val="minor"/>
    </font>
    <font>
      <sz val="10"/>
      <name val="Arial"/>
      <family val="2"/>
    </font>
    <font>
      <b/>
      <sz val="16"/>
      <name val="Arial"/>
      <family val="2"/>
    </font>
    <font>
      <b/>
      <u/>
      <sz val="18"/>
      <name val="Arial"/>
      <family val="2"/>
    </font>
    <font>
      <b/>
      <sz val="12"/>
      <name val="Arial"/>
      <family val="2"/>
    </font>
    <font>
      <sz val="12"/>
      <name val="Arial Narrow"/>
      <family val="2"/>
    </font>
    <font>
      <b/>
      <sz val="14"/>
      <name val="Arial"/>
      <family val="2"/>
    </font>
    <font>
      <sz val="12"/>
      <name val="Arial"/>
      <family val="2"/>
    </font>
    <font>
      <b/>
      <sz val="10"/>
      <name val="Arial"/>
      <family val="2"/>
    </font>
    <font>
      <b/>
      <sz val="11"/>
      <name val="Arial"/>
      <family val="2"/>
    </font>
    <font>
      <b/>
      <sz val="11"/>
      <color theme="1"/>
      <name val="Calibri"/>
      <family val="2"/>
      <scheme val="minor"/>
    </font>
    <font>
      <sz val="10"/>
      <color theme="1"/>
      <name val="Calibri"/>
      <family val="2"/>
      <scheme val="minor"/>
    </font>
    <font>
      <u/>
      <sz val="10"/>
      <color indexed="12"/>
      <name val="Arial"/>
      <family val="2"/>
    </font>
    <font>
      <u/>
      <sz val="10"/>
      <name val="Arial"/>
      <family val="2"/>
    </font>
    <font>
      <b/>
      <sz val="12"/>
      <color rgb="FFFF0000"/>
      <name val="Arial"/>
      <family val="2"/>
    </font>
    <font>
      <sz val="11"/>
      <name val="Calibri"/>
      <family val="2"/>
      <scheme val="minor"/>
    </font>
    <font>
      <b/>
      <sz val="11"/>
      <color rgb="FFFF0000"/>
      <name val="Arial"/>
      <family val="2"/>
    </font>
    <font>
      <b/>
      <sz val="10"/>
      <color rgb="FFFF0000"/>
      <name val="Arial"/>
      <family val="2"/>
    </font>
    <font>
      <b/>
      <sz val="11"/>
      <color theme="1"/>
      <name val="Arial"/>
      <family val="2"/>
    </font>
    <font>
      <sz val="11"/>
      <name val="Arial"/>
      <family val="2"/>
    </font>
    <font>
      <sz val="10"/>
      <color theme="1"/>
      <name val="Arial"/>
      <family val="2"/>
    </font>
    <font>
      <sz val="10"/>
      <color rgb="FFFF0000"/>
      <name val="Arial"/>
      <family val="2"/>
    </font>
    <font>
      <b/>
      <u/>
      <sz val="12"/>
      <name val="Arial"/>
      <family val="2"/>
    </font>
    <font>
      <b/>
      <sz val="11"/>
      <name val="Calibri"/>
      <family val="2"/>
      <scheme val="minor"/>
    </font>
    <font>
      <b/>
      <sz val="15"/>
      <name val="Arial"/>
      <family val="2"/>
    </font>
    <font>
      <u/>
      <sz val="12"/>
      <name val="Arial"/>
      <family val="2"/>
    </font>
    <font>
      <sz val="11"/>
      <color rgb="FFFF0000"/>
      <name val="Calibri"/>
      <family val="2"/>
      <scheme val="minor"/>
    </font>
    <font>
      <i/>
      <sz val="10"/>
      <name val="Arial"/>
      <family val="2"/>
    </font>
    <font>
      <sz val="11"/>
      <color theme="1"/>
      <name val="Calibri"/>
      <family val="2"/>
      <scheme val="minor"/>
    </font>
    <font>
      <sz val="11"/>
      <color theme="1"/>
      <name val="Arial"/>
      <family val="2"/>
    </font>
    <font>
      <b/>
      <sz val="12"/>
      <color theme="1"/>
      <name val="Arial"/>
      <family val="2"/>
    </font>
    <font>
      <b/>
      <sz val="9.9"/>
      <color rgb="FF444444"/>
      <name val="Times New Roman"/>
      <family val="1"/>
    </font>
    <font>
      <sz val="9.9"/>
      <color rgb="FF444444"/>
      <name val="Times New Roman"/>
      <family val="1"/>
    </font>
    <font>
      <sz val="10"/>
      <color theme="1"/>
      <name val="Times New Roman"/>
      <family val="1"/>
    </font>
  </fonts>
  <fills count="16">
    <fill>
      <patternFill patternType="none"/>
    </fill>
    <fill>
      <patternFill patternType="gray125"/>
    </fill>
    <fill>
      <patternFill patternType="solid">
        <fgColor indexed="42"/>
        <bgColor indexed="27"/>
      </patternFill>
    </fill>
    <fill>
      <patternFill patternType="solid">
        <fgColor indexed="11"/>
        <bgColor indexed="27"/>
      </patternFill>
    </fill>
    <fill>
      <patternFill patternType="solid">
        <fgColor rgb="FFCCFFCC"/>
        <bgColor indexed="41"/>
      </patternFill>
    </fill>
    <fill>
      <patternFill patternType="solid">
        <fgColor rgb="FFFFFF99"/>
        <bgColor indexed="27"/>
      </patternFill>
    </fill>
    <fill>
      <patternFill patternType="solid">
        <fgColor rgb="FFFFFF99"/>
        <bgColor indexed="64"/>
      </patternFill>
    </fill>
    <fill>
      <patternFill patternType="solid">
        <fgColor rgb="FFCCFFCC"/>
        <bgColor indexed="64"/>
      </patternFill>
    </fill>
    <fill>
      <patternFill patternType="solid">
        <fgColor rgb="FFCCFFCC"/>
        <bgColor indexed="27"/>
      </patternFill>
    </fill>
    <fill>
      <patternFill patternType="solid">
        <fgColor rgb="FF00CCFF"/>
        <bgColor indexed="27"/>
      </patternFill>
    </fill>
    <fill>
      <patternFill patternType="solid">
        <fgColor rgb="FF00CCFF"/>
        <bgColor indexed="41"/>
      </patternFill>
    </fill>
    <fill>
      <patternFill patternType="solid">
        <fgColor rgb="FF00CCFF"/>
        <bgColor indexed="64"/>
      </patternFill>
    </fill>
    <fill>
      <patternFill patternType="solid">
        <fgColor rgb="FFFFFF00"/>
        <bgColor indexed="64"/>
      </patternFill>
    </fill>
    <fill>
      <patternFill patternType="solid">
        <fgColor rgb="FFFFFF00"/>
        <bgColor indexed="26"/>
      </patternFill>
    </fill>
    <fill>
      <patternFill patternType="solid">
        <fgColor rgb="FFFFFF00"/>
        <bgColor indexed="27"/>
      </patternFill>
    </fill>
    <fill>
      <patternFill patternType="solid">
        <fgColor rgb="FFFFFFFF"/>
        <bgColor indexed="64"/>
      </patternFill>
    </fill>
  </fills>
  <borders count="71">
    <border>
      <left/>
      <right/>
      <top/>
      <bottom/>
      <diagonal/>
    </border>
    <border>
      <left style="hair">
        <color auto="1"/>
      </left>
      <right/>
      <top style="hair">
        <color auto="1"/>
      </top>
      <bottom/>
      <diagonal/>
    </border>
    <border>
      <left/>
      <right/>
      <top style="hair">
        <color auto="1"/>
      </top>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hair">
        <color indexed="8"/>
      </bottom>
      <diagonal/>
    </border>
    <border>
      <left/>
      <right/>
      <top style="hair">
        <color indexed="8"/>
      </top>
      <bottom/>
      <diagonal/>
    </border>
    <border>
      <left style="thin">
        <color auto="1"/>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8"/>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auto="1"/>
      </top>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style="hair">
        <color indexed="8"/>
      </left>
      <right style="hair">
        <color auto="1"/>
      </right>
      <top style="hair">
        <color indexed="8"/>
      </top>
      <bottom style="hair">
        <color indexed="8"/>
      </bottom>
      <diagonal/>
    </border>
    <border>
      <left style="thin">
        <color auto="1"/>
      </left>
      <right/>
      <top style="thin">
        <color auto="1"/>
      </top>
      <bottom style="thin">
        <color auto="1"/>
      </bottom>
      <diagonal/>
    </border>
    <border>
      <left/>
      <right/>
      <top style="hair">
        <color indexed="8"/>
      </top>
      <bottom style="thin">
        <color indexed="64"/>
      </bottom>
      <diagonal/>
    </border>
    <border>
      <left style="hair">
        <color indexed="64"/>
      </left>
      <right style="hair">
        <color indexed="64"/>
      </right>
      <top style="hair">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medium">
        <color indexed="64"/>
      </right>
      <top style="hair">
        <color indexed="8"/>
      </top>
      <bottom style="hair">
        <color indexed="8"/>
      </bottom>
      <diagonal/>
    </border>
    <border>
      <left/>
      <right style="medium">
        <color indexed="64"/>
      </right>
      <top style="hair">
        <color indexed="8"/>
      </top>
      <bottom/>
      <diagonal/>
    </border>
    <border>
      <left/>
      <right style="medium">
        <color indexed="64"/>
      </right>
      <top/>
      <bottom style="hair">
        <color indexed="8"/>
      </bottom>
      <diagonal/>
    </border>
  </borders>
  <cellStyleXfs count="6">
    <xf numFmtId="0" fontId="0" fillId="0" borderId="0"/>
    <xf numFmtId="0" fontId="1" fillId="0" borderId="0"/>
    <xf numFmtId="0" fontId="1" fillId="0" borderId="3"/>
    <xf numFmtId="0" fontId="12" fillId="0" borderId="0" applyNumberFormat="0" applyFill="0" applyBorder="0" applyAlignment="0" applyProtection="0">
      <alignment vertical="top"/>
      <protection locked="0"/>
    </xf>
    <xf numFmtId="0" fontId="1" fillId="0" borderId="3"/>
    <xf numFmtId="44" fontId="28" fillId="0" borderId="0" applyFont="0" applyFill="0" applyBorder="0" applyAlignment="0" applyProtection="0"/>
  </cellStyleXfs>
  <cellXfs count="421">
    <xf numFmtId="0" fontId="0" fillId="0" borderId="0" xfId="0"/>
    <xf numFmtId="164" fontId="2" fillId="2" borderId="1" xfId="1" applyNumberFormat="1" applyFont="1" applyFill="1" applyBorder="1" applyProtection="1"/>
    <xf numFmtId="164" fontId="1" fillId="2" borderId="2" xfId="1" applyNumberFormat="1" applyFont="1" applyFill="1" applyBorder="1" applyProtection="1"/>
    <xf numFmtId="164" fontId="4" fillId="2" borderId="7" xfId="2" applyNumberFormat="1" applyFont="1" applyFill="1" applyBorder="1" applyAlignment="1" applyProtection="1"/>
    <xf numFmtId="164" fontId="2" fillId="2" borderId="0" xfId="1" applyNumberFormat="1" applyFont="1" applyFill="1" applyBorder="1" applyAlignment="1" applyProtection="1"/>
    <xf numFmtId="164" fontId="9" fillId="2" borderId="8" xfId="2" applyNumberFormat="1" applyFont="1" applyFill="1" applyBorder="1" applyAlignment="1" applyProtection="1">
      <alignment vertical="center"/>
      <protection hidden="1"/>
    </xf>
    <xf numFmtId="164" fontId="9" fillId="2" borderId="0" xfId="2" applyNumberFormat="1" applyFont="1" applyFill="1" applyBorder="1" applyAlignment="1" applyProtection="1">
      <alignment vertical="center"/>
      <protection hidden="1"/>
    </xf>
    <xf numFmtId="164" fontId="0" fillId="7" borderId="14" xfId="0" applyNumberFormat="1" applyFill="1" applyBorder="1" applyAlignment="1" applyProtection="1">
      <alignment horizontal="left" wrapText="1"/>
      <protection hidden="1"/>
    </xf>
    <xf numFmtId="164" fontId="10" fillId="7" borderId="15" xfId="0" applyNumberFormat="1" applyFont="1" applyFill="1" applyBorder="1" applyAlignment="1" applyProtection="1">
      <alignment horizontal="center" wrapText="1"/>
      <protection hidden="1"/>
    </xf>
    <xf numFmtId="164" fontId="0" fillId="7" borderId="0" xfId="0" applyNumberFormat="1" applyFill="1" applyBorder="1" applyProtection="1">
      <protection hidden="1"/>
    </xf>
    <xf numFmtId="164" fontId="10" fillId="7" borderId="9" xfId="0" applyNumberFormat="1" applyFont="1" applyFill="1" applyBorder="1" applyAlignment="1" applyProtection="1">
      <alignment horizontal="center" wrapText="1"/>
      <protection hidden="1"/>
    </xf>
    <xf numFmtId="164" fontId="9" fillId="8" borderId="8" xfId="2" applyNumberFormat="1" applyFont="1" applyFill="1" applyBorder="1" applyAlignment="1" applyProtection="1">
      <alignment vertical="center"/>
      <protection hidden="1"/>
    </xf>
    <xf numFmtId="164" fontId="0" fillId="7" borderId="0" xfId="0" applyNumberFormat="1" applyFill="1" applyBorder="1" applyAlignment="1" applyProtection="1">
      <alignment horizontal="left" wrapText="1"/>
      <protection hidden="1"/>
    </xf>
    <xf numFmtId="164" fontId="0" fillId="7" borderId="16" xfId="0" applyNumberFormat="1" applyFill="1" applyBorder="1" applyProtection="1">
      <protection hidden="1"/>
    </xf>
    <xf numFmtId="164" fontId="0" fillId="7" borderId="9" xfId="0" applyNumberFormat="1" applyFill="1" applyBorder="1" applyProtection="1">
      <protection hidden="1"/>
    </xf>
    <xf numFmtId="164" fontId="1" fillId="8" borderId="8" xfId="2" applyNumberFormat="1" applyFont="1" applyFill="1" applyBorder="1" applyAlignment="1" applyProtection="1">
      <alignment vertical="center" wrapText="1"/>
      <protection hidden="1"/>
    </xf>
    <xf numFmtId="164" fontId="0" fillId="7" borderId="0" xfId="0" applyNumberFormat="1" applyFill="1" applyBorder="1" applyAlignment="1" applyProtection="1">
      <alignment horizontal="right"/>
      <protection hidden="1"/>
    </xf>
    <xf numFmtId="3" fontId="0" fillId="7" borderId="17" xfId="0" applyNumberFormat="1" applyFill="1" applyBorder="1" applyAlignment="1" applyProtection="1">
      <alignment horizontal="center"/>
      <protection hidden="1"/>
    </xf>
    <xf numFmtId="164" fontId="11" fillId="7" borderId="16" xfId="0" applyNumberFormat="1" applyFont="1" applyFill="1" applyBorder="1" applyAlignment="1" applyProtection="1">
      <alignment horizontal="center" wrapText="1"/>
      <protection hidden="1"/>
    </xf>
    <xf numFmtId="164" fontId="1" fillId="8" borderId="0" xfId="2" applyNumberFormat="1" applyFont="1" applyFill="1" applyBorder="1" applyAlignment="1" applyProtection="1">
      <alignment vertical="center" wrapText="1"/>
      <protection hidden="1"/>
    </xf>
    <xf numFmtId="164" fontId="11" fillId="7" borderId="9" xfId="0" applyNumberFormat="1" applyFont="1" applyFill="1" applyBorder="1" applyAlignment="1" applyProtection="1">
      <alignment horizontal="center" wrapText="1"/>
      <protection hidden="1"/>
    </xf>
    <xf numFmtId="164" fontId="0" fillId="7" borderId="16" xfId="0" applyNumberFormat="1" applyFill="1" applyBorder="1" applyAlignment="1" applyProtection="1">
      <alignment horizontal="left" wrapText="1"/>
      <protection hidden="1"/>
    </xf>
    <xf numFmtId="164" fontId="9" fillId="8" borderId="8" xfId="2" applyNumberFormat="1" applyFont="1" applyFill="1" applyBorder="1" applyAlignment="1" applyProtection="1">
      <alignment horizontal="left" vertical="center" wrapText="1"/>
      <protection hidden="1"/>
    </xf>
    <xf numFmtId="164" fontId="0" fillId="7" borderId="0" xfId="0" applyNumberFormat="1" applyFill="1" applyBorder="1" applyAlignment="1" applyProtection="1">
      <alignment horizontal="center"/>
      <protection hidden="1"/>
    </xf>
    <xf numFmtId="164" fontId="4" fillId="2" borderId="18" xfId="2" applyNumberFormat="1" applyFont="1" applyFill="1" applyBorder="1" applyAlignment="1" applyProtection="1"/>
    <xf numFmtId="164" fontId="0" fillId="7" borderId="9" xfId="0" applyNumberFormat="1" applyFill="1" applyBorder="1" applyAlignment="1" applyProtection="1">
      <alignment horizontal="left" wrapText="1"/>
      <protection hidden="1"/>
    </xf>
    <xf numFmtId="164" fontId="14" fillId="2" borderId="7" xfId="2" applyNumberFormat="1" applyFont="1" applyFill="1" applyBorder="1" applyAlignment="1" applyProtection="1"/>
    <xf numFmtId="164" fontId="7" fillId="2" borderId="0" xfId="2" applyNumberFormat="1" applyFont="1" applyFill="1" applyBorder="1" applyAlignment="1" applyProtection="1"/>
    <xf numFmtId="164" fontId="14" fillId="2" borderId="20" xfId="2" applyNumberFormat="1" applyFont="1" applyFill="1" applyBorder="1" applyAlignment="1" applyProtection="1"/>
    <xf numFmtId="3" fontId="15" fillId="7" borderId="17" xfId="0" applyNumberFormat="1" applyFont="1" applyFill="1" applyBorder="1" applyAlignment="1" applyProtection="1">
      <alignment horizontal="center"/>
      <protection hidden="1"/>
    </xf>
    <xf numFmtId="164" fontId="15" fillId="7" borderId="23" xfId="0" applyNumberFormat="1" applyFont="1" applyFill="1" applyBorder="1" applyAlignment="1" applyProtection="1">
      <alignment horizontal="left" wrapText="1"/>
      <protection hidden="1"/>
    </xf>
    <xf numFmtId="164" fontId="8" fillId="8" borderId="0" xfId="2" applyNumberFormat="1" applyFont="1" applyFill="1" applyBorder="1" applyAlignment="1" applyProtection="1">
      <alignment horizontal="center"/>
    </xf>
    <xf numFmtId="164" fontId="0" fillId="7" borderId="14" xfId="0" applyNumberFormat="1" applyFill="1" applyBorder="1" applyProtection="1">
      <protection hidden="1"/>
    </xf>
    <xf numFmtId="164" fontId="10" fillId="7" borderId="24" xfId="0" applyNumberFormat="1" applyFont="1" applyFill="1" applyBorder="1" applyAlignment="1" applyProtection="1">
      <alignment horizontal="center" wrapText="1"/>
      <protection hidden="1"/>
    </xf>
    <xf numFmtId="164" fontId="8" fillId="2" borderId="20" xfId="1" applyNumberFormat="1" applyFont="1" applyFill="1" applyBorder="1" applyProtection="1"/>
    <xf numFmtId="164" fontId="1" fillId="2" borderId="0" xfId="1" applyNumberFormat="1" applyFont="1" applyFill="1" applyBorder="1" applyAlignment="1" applyProtection="1">
      <alignment horizontal="left"/>
    </xf>
    <xf numFmtId="164" fontId="8" fillId="7" borderId="0" xfId="1" applyNumberFormat="1" applyFont="1" applyFill="1" applyBorder="1" applyProtection="1"/>
    <xf numFmtId="164" fontId="1" fillId="2" borderId="0" xfId="2" applyNumberFormat="1" applyFont="1" applyFill="1" applyBorder="1" applyAlignment="1" applyProtection="1"/>
    <xf numFmtId="164" fontId="9" fillId="2" borderId="0" xfId="2" applyNumberFormat="1" applyFont="1" applyFill="1" applyBorder="1" applyAlignment="1" applyProtection="1">
      <alignment vertical="center"/>
    </xf>
    <xf numFmtId="164" fontId="1" fillId="2" borderId="20" xfId="1" applyNumberFormat="1" applyFont="1" applyFill="1" applyBorder="1" applyProtection="1"/>
    <xf numFmtId="164" fontId="1" fillId="2" borderId="0" xfId="1" applyNumberFormat="1" applyFont="1" applyFill="1" applyBorder="1" applyProtection="1"/>
    <xf numFmtId="164" fontId="1" fillId="2" borderId="10" xfId="2" applyNumberFormat="1" applyFont="1" applyFill="1" applyBorder="1" applyAlignment="1" applyProtection="1">
      <alignment horizontal="left" vertical="center"/>
    </xf>
    <xf numFmtId="165" fontId="8" fillId="2" borderId="0" xfId="2" applyNumberFormat="1" applyFont="1" applyFill="1" applyBorder="1" applyAlignment="1" applyProtection="1">
      <alignment horizontal="center"/>
    </xf>
    <xf numFmtId="164" fontId="0" fillId="7" borderId="16" xfId="0" applyNumberFormat="1" applyFill="1" applyBorder="1" applyAlignment="1" applyProtection="1">
      <alignment horizontal="center" wrapText="1"/>
      <protection hidden="1"/>
    </xf>
    <xf numFmtId="164" fontId="0" fillId="7" borderId="9" xfId="0" applyNumberFormat="1" applyFill="1" applyBorder="1" applyAlignment="1" applyProtection="1">
      <alignment horizontal="center" wrapText="1"/>
      <protection hidden="1"/>
    </xf>
    <xf numFmtId="164" fontId="9" fillId="8" borderId="0" xfId="2" applyNumberFormat="1" applyFont="1" applyFill="1" applyBorder="1" applyAlignment="1" applyProtection="1">
      <alignment horizontal="left" vertical="center" wrapText="1"/>
      <protection hidden="1"/>
    </xf>
    <xf numFmtId="165" fontId="16" fillId="2" borderId="0" xfId="2" applyNumberFormat="1" applyFont="1" applyFill="1" applyBorder="1" applyAlignment="1" applyProtection="1">
      <alignment horizontal="center" vertical="center" wrapText="1"/>
      <protection hidden="1"/>
    </xf>
    <xf numFmtId="165" fontId="1" fillId="2" borderId="0" xfId="2" applyNumberFormat="1" applyFont="1" applyFill="1" applyBorder="1" applyAlignment="1" applyProtection="1">
      <alignment horizontal="left" vertical="center"/>
    </xf>
    <xf numFmtId="3" fontId="0" fillId="7" borderId="0" xfId="0" applyNumberFormat="1" applyFill="1" applyBorder="1" applyAlignment="1" applyProtection="1">
      <alignment horizontal="center"/>
      <protection hidden="1"/>
    </xf>
    <xf numFmtId="164" fontId="1" fillId="2" borderId="19" xfId="2" applyNumberFormat="1" applyFont="1" applyFill="1" applyBorder="1" applyAlignment="1" applyProtection="1">
      <alignment horizontal="left" vertical="center"/>
    </xf>
    <xf numFmtId="165" fontId="1" fillId="2" borderId="8" xfId="2" applyNumberFormat="1" applyFont="1" applyFill="1" applyBorder="1" applyAlignment="1" applyProtection="1">
      <alignment horizontal="left" vertical="center"/>
      <protection hidden="1"/>
    </xf>
    <xf numFmtId="165" fontId="1" fillId="2" borderId="0" xfId="2" applyNumberFormat="1" applyFont="1" applyFill="1" applyBorder="1" applyAlignment="1" applyProtection="1">
      <alignment horizontal="left" vertical="center"/>
      <protection hidden="1"/>
    </xf>
    <xf numFmtId="164" fontId="1" fillId="2" borderId="0" xfId="2" applyNumberFormat="1" applyFont="1" applyFill="1" applyBorder="1" applyAlignment="1" applyProtection="1">
      <alignment horizontal="left" vertical="center"/>
    </xf>
    <xf numFmtId="164" fontId="1" fillId="2" borderId="20" xfId="2" applyNumberFormat="1" applyFont="1" applyFill="1" applyBorder="1" applyAlignment="1" applyProtection="1">
      <alignment horizontal="left" vertical="center"/>
    </xf>
    <xf numFmtId="164" fontId="8" fillId="2" borderId="0" xfId="2" applyNumberFormat="1" applyFont="1" applyFill="1" applyBorder="1" applyAlignment="1" applyProtection="1">
      <alignment horizontal="center"/>
    </xf>
    <xf numFmtId="165" fontId="9" fillId="2" borderId="0" xfId="2" applyNumberFormat="1" applyFont="1" applyFill="1" applyBorder="1" applyAlignment="1" applyProtection="1">
      <alignment horizontal="center" vertical="center"/>
    </xf>
    <xf numFmtId="165" fontId="9" fillId="2" borderId="0" xfId="2" applyNumberFormat="1" applyFont="1" applyFill="1" applyBorder="1" applyAlignment="1" applyProtection="1">
      <alignment vertical="center"/>
    </xf>
    <xf numFmtId="164" fontId="1" fillId="2" borderId="18" xfId="2" applyNumberFormat="1" applyFont="1" applyFill="1" applyBorder="1" applyAlignment="1" applyProtection="1">
      <alignment horizontal="left" vertical="center"/>
    </xf>
    <xf numFmtId="164" fontId="8" fillId="8" borderId="20" xfId="2" applyNumberFormat="1" applyFont="1" applyFill="1" applyBorder="1" applyAlignment="1" applyProtection="1">
      <alignment horizontal="left" vertical="center"/>
    </xf>
    <xf numFmtId="164" fontId="4" fillId="8" borderId="0" xfId="2" applyNumberFormat="1" applyFont="1" applyFill="1" applyBorder="1" applyAlignment="1" applyProtection="1"/>
    <xf numFmtId="164" fontId="1" fillId="8" borderId="0" xfId="2" applyNumberFormat="1" applyFont="1" applyFill="1" applyBorder="1" applyAlignment="1" applyProtection="1"/>
    <xf numFmtId="164" fontId="1" fillId="8" borderId="0" xfId="2" applyNumberFormat="1" applyFont="1" applyFill="1" applyBorder="1" applyAlignment="1" applyProtection="1">
      <alignment horizontal="center"/>
    </xf>
    <xf numFmtId="164" fontId="8" fillId="8" borderId="0" xfId="2" applyNumberFormat="1" applyFont="1" applyFill="1" applyBorder="1" applyAlignment="1" applyProtection="1"/>
    <xf numFmtId="164" fontId="1" fillId="2" borderId="0" xfId="2" applyNumberFormat="1" applyFont="1" applyFill="1" applyBorder="1" applyAlignment="1" applyProtection="1">
      <alignment horizontal="center"/>
    </xf>
    <xf numFmtId="165" fontId="8" fillId="2" borderId="0" xfId="2" applyNumberFormat="1" applyFont="1" applyFill="1" applyBorder="1" applyAlignment="1" applyProtection="1">
      <alignment vertical="center"/>
    </xf>
    <xf numFmtId="164" fontId="8" fillId="2" borderId="20" xfId="2" applyNumberFormat="1" applyFont="1" applyFill="1" applyBorder="1" applyAlignment="1" applyProtection="1">
      <alignment horizontal="left" vertical="center"/>
    </xf>
    <xf numFmtId="164" fontId="1" fillId="8" borderId="0" xfId="1" applyNumberFormat="1" applyFont="1" applyFill="1" applyBorder="1" applyProtection="1"/>
    <xf numFmtId="164" fontId="1" fillId="8" borderId="28" xfId="2" applyNumberFormat="1" applyFont="1" applyFill="1" applyBorder="1" applyAlignment="1" applyProtection="1">
      <alignment horizontal="left" vertical="center"/>
    </xf>
    <xf numFmtId="164" fontId="1" fillId="8" borderId="29" xfId="2" applyNumberFormat="1" applyFont="1" applyFill="1" applyBorder="1" applyAlignment="1" applyProtection="1">
      <alignment horizontal="left" vertical="center"/>
    </xf>
    <xf numFmtId="164" fontId="0" fillId="7" borderId="23" xfId="0" applyNumberFormat="1" applyFill="1" applyBorder="1" applyAlignment="1" applyProtection="1">
      <alignment horizontal="center" wrapText="1"/>
      <protection hidden="1"/>
    </xf>
    <xf numFmtId="164" fontId="1" fillId="8" borderId="0" xfId="2" applyNumberFormat="1" applyFont="1" applyFill="1" applyBorder="1" applyAlignment="1" applyProtection="1">
      <alignment horizontal="left" vertical="center"/>
    </xf>
    <xf numFmtId="165" fontId="9" fillId="2" borderId="0" xfId="2" applyNumberFormat="1" applyFont="1" applyFill="1" applyBorder="1" applyAlignment="1" applyProtection="1">
      <alignment horizontal="center"/>
    </xf>
    <xf numFmtId="164" fontId="8" fillId="8" borderId="10" xfId="2" applyNumberFormat="1" applyFont="1" applyFill="1" applyBorder="1" applyAlignment="1" applyProtection="1">
      <alignment horizontal="left" vertical="center"/>
    </xf>
    <xf numFmtId="165" fontId="16" fillId="2" borderId="0" xfId="2" applyNumberFormat="1" applyFont="1" applyFill="1" applyBorder="1" applyAlignment="1" applyProtection="1">
      <alignment horizontal="center"/>
      <protection hidden="1"/>
    </xf>
    <xf numFmtId="165" fontId="8" fillId="8" borderId="0" xfId="1" applyNumberFormat="1" applyFont="1" applyFill="1" applyBorder="1" applyAlignment="1" applyProtection="1">
      <alignment horizontal="center"/>
    </xf>
    <xf numFmtId="165" fontId="17" fillId="2" borderId="0" xfId="2" applyNumberFormat="1" applyFont="1" applyFill="1" applyBorder="1" applyAlignment="1" applyProtection="1">
      <alignment horizontal="center" vertical="center"/>
      <protection hidden="1"/>
    </xf>
    <xf numFmtId="165" fontId="17" fillId="2" borderId="0" xfId="2" applyNumberFormat="1" applyFont="1" applyFill="1" applyBorder="1" applyAlignment="1" applyProtection="1">
      <alignment horizontal="center"/>
      <protection hidden="1"/>
    </xf>
    <xf numFmtId="164" fontId="8" fillId="2" borderId="20" xfId="2" applyNumberFormat="1" applyFont="1" applyFill="1" applyBorder="1" applyAlignment="1" applyProtection="1">
      <alignment horizontal="center"/>
    </xf>
    <xf numFmtId="165" fontId="8" fillId="2" borderId="0" xfId="2" applyNumberFormat="1" applyFont="1" applyFill="1" applyBorder="1" applyAlignment="1" applyProtection="1">
      <alignment horizontal="center"/>
      <protection hidden="1"/>
    </xf>
    <xf numFmtId="164" fontId="4" fillId="2" borderId="0" xfId="2" applyNumberFormat="1" applyFont="1" applyFill="1" applyBorder="1" applyAlignment="1" applyProtection="1"/>
    <xf numFmtId="164" fontId="1" fillId="8" borderId="20" xfId="2" applyNumberFormat="1" applyFont="1" applyFill="1" applyBorder="1" applyAlignment="1" applyProtection="1">
      <alignment horizontal="left" vertical="center"/>
    </xf>
    <xf numFmtId="164" fontId="8" fillId="8" borderId="0" xfId="2" applyNumberFormat="1" applyFont="1" applyFill="1" applyBorder="1" applyAlignment="1" applyProtection="1">
      <alignment horizontal="left" vertical="center"/>
    </xf>
    <xf numFmtId="164" fontId="8" fillId="2" borderId="0" xfId="2" applyNumberFormat="1" applyFont="1" applyFill="1" applyBorder="1" applyAlignment="1" applyProtection="1">
      <alignment vertical="center"/>
    </xf>
    <xf numFmtId="3" fontId="0" fillId="7" borderId="32" xfId="0" applyNumberFormat="1" applyFill="1" applyBorder="1" applyAlignment="1" applyProtection="1">
      <alignment horizontal="center"/>
      <protection hidden="1"/>
    </xf>
    <xf numFmtId="3" fontId="0" fillId="7" borderId="33" xfId="0" applyNumberFormat="1" applyFill="1" applyBorder="1" applyAlignment="1" applyProtection="1">
      <alignment horizontal="center"/>
      <protection hidden="1"/>
    </xf>
    <xf numFmtId="164" fontId="1" fillId="8" borderId="23" xfId="2" applyNumberFormat="1" applyFont="1" applyFill="1" applyBorder="1" applyAlignment="1" applyProtection="1">
      <alignment vertical="center"/>
      <protection hidden="1"/>
    </xf>
    <xf numFmtId="164" fontId="0" fillId="7" borderId="15" xfId="0" applyNumberFormat="1" applyFill="1" applyBorder="1" applyProtection="1">
      <protection hidden="1"/>
    </xf>
    <xf numFmtId="164" fontId="0" fillId="7" borderId="24" xfId="0" applyNumberFormat="1" applyFill="1" applyBorder="1" applyProtection="1">
      <protection hidden="1"/>
    </xf>
    <xf numFmtId="164" fontId="0" fillId="7" borderId="9" xfId="0" applyNumberFormat="1" applyFill="1" applyBorder="1" applyAlignment="1" applyProtection="1">
      <alignment horizontal="center"/>
      <protection hidden="1"/>
    </xf>
    <xf numFmtId="164" fontId="0" fillId="7" borderId="22" xfId="0" applyNumberFormat="1" applyFill="1" applyBorder="1" applyAlignment="1" applyProtection="1">
      <alignment horizontal="center"/>
      <protection hidden="1"/>
    </xf>
    <xf numFmtId="164" fontId="0" fillId="7" borderId="35" xfId="0" applyNumberFormat="1" applyFill="1" applyBorder="1" applyAlignment="1" applyProtection="1">
      <alignment horizontal="center"/>
      <protection hidden="1"/>
    </xf>
    <xf numFmtId="164" fontId="18" fillId="7" borderId="8" xfId="0" applyNumberFormat="1" applyFont="1" applyFill="1" applyBorder="1" applyProtection="1">
      <protection hidden="1"/>
    </xf>
    <xf numFmtId="164" fontId="18" fillId="7" borderId="0" xfId="0" applyNumberFormat="1" applyFont="1" applyFill="1" applyBorder="1" applyProtection="1">
      <protection hidden="1"/>
    </xf>
    <xf numFmtId="164" fontId="1" fillId="8" borderId="19" xfId="2" applyNumberFormat="1" applyFont="1" applyFill="1" applyBorder="1" applyAlignment="1" applyProtection="1">
      <alignment horizontal="left" vertical="center"/>
    </xf>
    <xf numFmtId="166" fontId="0" fillId="7" borderId="17" xfId="0" applyNumberFormat="1" applyFill="1" applyBorder="1" applyAlignment="1" applyProtection="1">
      <alignment horizontal="center"/>
      <protection hidden="1"/>
    </xf>
    <xf numFmtId="164" fontId="9" fillId="4" borderId="8" xfId="2" applyNumberFormat="1" applyFont="1" applyFill="1" applyBorder="1" applyAlignment="1" applyProtection="1">
      <alignment horizontal="left" wrapText="1"/>
      <protection hidden="1"/>
    </xf>
    <xf numFmtId="164" fontId="0" fillId="7" borderId="0" xfId="0" applyNumberFormat="1" applyFill="1" applyBorder="1" applyAlignment="1" applyProtection="1">
      <alignment wrapText="1"/>
      <protection hidden="1"/>
    </xf>
    <xf numFmtId="166" fontId="0" fillId="7" borderId="0" xfId="0" applyNumberFormat="1" applyFill="1" applyBorder="1" applyAlignment="1" applyProtection="1">
      <alignment horizontal="center"/>
      <protection hidden="1"/>
    </xf>
    <xf numFmtId="164" fontId="0" fillId="7" borderId="16" xfId="0" applyNumberFormat="1" applyFill="1" applyBorder="1" applyAlignment="1" applyProtection="1">
      <alignment wrapText="1"/>
      <protection hidden="1"/>
    </xf>
    <xf numFmtId="164" fontId="9" fillId="4" borderId="0" xfId="2" applyNumberFormat="1" applyFont="1" applyFill="1" applyBorder="1" applyAlignment="1" applyProtection="1">
      <alignment horizontal="left" wrapText="1"/>
      <protection hidden="1"/>
    </xf>
    <xf numFmtId="165" fontId="8" fillId="8" borderId="0" xfId="2" applyNumberFormat="1" applyFont="1" applyFill="1" applyBorder="1" applyAlignment="1" applyProtection="1">
      <alignment horizontal="left" vertical="center"/>
    </xf>
    <xf numFmtId="164" fontId="19" fillId="4" borderId="21" xfId="2" applyNumberFormat="1" applyFont="1" applyFill="1" applyBorder="1" applyAlignment="1" applyProtection="1">
      <alignment horizontal="left" wrapText="1"/>
      <protection hidden="1"/>
    </xf>
    <xf numFmtId="164" fontId="19" fillId="4" borderId="22" xfId="2" applyNumberFormat="1" applyFont="1" applyFill="1" applyBorder="1" applyAlignment="1" applyProtection="1">
      <alignment horizontal="left" wrapText="1"/>
      <protection hidden="1"/>
    </xf>
    <xf numFmtId="3" fontId="0" fillId="7" borderId="22" xfId="0" applyNumberFormat="1" applyFill="1" applyBorder="1" applyAlignment="1" applyProtection="1">
      <alignment horizontal="center"/>
      <protection hidden="1"/>
    </xf>
    <xf numFmtId="164" fontId="20" fillId="11" borderId="14" xfId="0" applyNumberFormat="1" applyFont="1" applyFill="1" applyBorder="1" applyProtection="1">
      <protection hidden="1"/>
    </xf>
    <xf numFmtId="164" fontId="20" fillId="11" borderId="15" xfId="0" applyNumberFormat="1" applyFont="1" applyFill="1" applyBorder="1" applyAlignment="1" applyProtection="1">
      <alignment horizontal="right" wrapText="1"/>
      <protection hidden="1"/>
    </xf>
    <xf numFmtId="164" fontId="20" fillId="11" borderId="24" xfId="0" applyNumberFormat="1" applyFont="1" applyFill="1" applyBorder="1" applyProtection="1">
      <protection hidden="1"/>
    </xf>
    <xf numFmtId="167" fontId="1" fillId="10" borderId="17" xfId="2" applyNumberFormat="1" applyFont="1" applyFill="1" applyBorder="1" applyAlignment="1" applyProtection="1">
      <alignment horizontal="center"/>
      <protection hidden="1"/>
    </xf>
    <xf numFmtId="164" fontId="20" fillId="11" borderId="16" xfId="0" applyNumberFormat="1" applyFont="1" applyFill="1" applyBorder="1" applyAlignment="1" applyProtection="1">
      <alignment horizontal="right" wrapText="1"/>
      <protection hidden="1"/>
    </xf>
    <xf numFmtId="164" fontId="20" fillId="11" borderId="9" xfId="0" applyNumberFormat="1" applyFont="1" applyFill="1" applyBorder="1" applyAlignment="1" applyProtection="1">
      <alignment horizontal="right" wrapText="1"/>
      <protection hidden="1"/>
    </xf>
    <xf numFmtId="164" fontId="0" fillId="11" borderId="14" xfId="0" applyNumberFormat="1" applyFill="1" applyBorder="1" applyProtection="1">
      <protection hidden="1"/>
    </xf>
    <xf numFmtId="164" fontId="20" fillId="11" borderId="23" xfId="0" applyNumberFormat="1" applyFont="1" applyFill="1" applyBorder="1" applyAlignment="1" applyProtection="1">
      <alignment horizontal="right" wrapText="1"/>
      <protection hidden="1"/>
    </xf>
    <xf numFmtId="164" fontId="8" fillId="2" borderId="0" xfId="2" applyNumberFormat="1" applyFont="1" applyFill="1" applyBorder="1" applyAlignment="1" applyProtection="1"/>
    <xf numFmtId="165" fontId="8" fillId="8" borderId="0" xfId="2" applyNumberFormat="1" applyFont="1" applyFill="1" applyBorder="1" applyAlignment="1" applyProtection="1">
      <alignment horizontal="center"/>
    </xf>
    <xf numFmtId="165" fontId="8" fillId="8" borderId="0" xfId="2" applyNumberFormat="1" applyFont="1" applyFill="1" applyBorder="1" applyAlignment="1" applyProtection="1">
      <alignment horizontal="left"/>
    </xf>
    <xf numFmtId="165" fontId="1" fillId="8" borderId="0" xfId="2" applyNumberFormat="1" applyFont="1" applyFill="1" applyBorder="1" applyAlignment="1" applyProtection="1">
      <alignment horizontal="left" vertical="center"/>
    </xf>
    <xf numFmtId="167" fontId="1" fillId="10" borderId="33" xfId="2" applyNumberFormat="1" applyFont="1" applyFill="1" applyBorder="1" applyAlignment="1" applyProtection="1">
      <alignment horizontal="center"/>
      <protection hidden="1"/>
    </xf>
    <xf numFmtId="164" fontId="1" fillId="8" borderId="10" xfId="1" applyNumberFormat="1" applyFont="1" applyFill="1" applyBorder="1" applyProtection="1"/>
    <xf numFmtId="164" fontId="0" fillId="11" borderId="0" xfId="0" applyNumberFormat="1" applyFill="1" applyBorder="1" applyProtection="1">
      <protection hidden="1"/>
    </xf>
    <xf numFmtId="164" fontId="20" fillId="11" borderId="0" xfId="0" applyNumberFormat="1" applyFont="1" applyFill="1" applyBorder="1" applyAlignment="1" applyProtection="1">
      <alignment horizontal="right" wrapText="1"/>
      <protection hidden="1"/>
    </xf>
    <xf numFmtId="165" fontId="17" fillId="8" borderId="0" xfId="2" applyNumberFormat="1" applyFont="1" applyFill="1" applyBorder="1" applyAlignment="1" applyProtection="1">
      <alignment horizontal="left" vertical="center"/>
      <protection hidden="1"/>
    </xf>
    <xf numFmtId="165" fontId="21" fillId="8" borderId="0" xfId="2" applyNumberFormat="1" applyFont="1" applyFill="1" applyBorder="1" applyAlignment="1" applyProtection="1">
      <alignment horizontal="left" vertical="center"/>
    </xf>
    <xf numFmtId="165" fontId="17" fillId="8" borderId="0" xfId="2" applyNumberFormat="1" applyFont="1" applyFill="1" applyBorder="1" applyAlignment="1" applyProtection="1">
      <alignment horizontal="center"/>
    </xf>
    <xf numFmtId="167" fontId="1" fillId="10" borderId="39" xfId="2" applyNumberFormat="1" applyFont="1" applyFill="1" applyBorder="1" applyAlignment="1" applyProtection="1">
      <alignment horizontal="center"/>
      <protection hidden="1"/>
    </xf>
    <xf numFmtId="164" fontId="20" fillId="11" borderId="40" xfId="0" applyNumberFormat="1" applyFont="1" applyFill="1" applyBorder="1" applyAlignment="1" applyProtection="1">
      <alignment horizontal="right" wrapText="1"/>
      <protection hidden="1"/>
    </xf>
    <xf numFmtId="164" fontId="20" fillId="11" borderId="42" xfId="0" applyNumberFormat="1" applyFont="1" applyFill="1" applyBorder="1" applyAlignment="1" applyProtection="1">
      <alignment horizontal="right" wrapText="1"/>
      <protection hidden="1"/>
    </xf>
    <xf numFmtId="165" fontId="8" fillId="8" borderId="16" xfId="2" applyNumberFormat="1" applyFont="1" applyFill="1" applyBorder="1" applyAlignment="1" applyProtection="1">
      <alignment horizontal="left"/>
    </xf>
    <xf numFmtId="165" fontId="9" fillId="2" borderId="16" xfId="2" applyNumberFormat="1" applyFont="1" applyFill="1" applyBorder="1" applyAlignment="1" applyProtection="1">
      <alignment horizontal="left" vertical="center"/>
    </xf>
    <xf numFmtId="164" fontId="4" fillId="2" borderId="20" xfId="2" applyNumberFormat="1" applyFont="1" applyFill="1" applyBorder="1" applyAlignment="1" applyProtection="1">
      <alignment horizontal="left" vertical="center"/>
    </xf>
    <xf numFmtId="165" fontId="8" fillId="8" borderId="0" xfId="2" applyNumberFormat="1" applyFont="1" applyFill="1" applyBorder="1" applyAlignment="1" applyProtection="1">
      <alignment horizontal="center" vertical="center"/>
    </xf>
    <xf numFmtId="164" fontId="23" fillId="8" borderId="20" xfId="2"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xf>
    <xf numFmtId="164" fontId="8" fillId="2" borderId="0" xfId="2" applyNumberFormat="1" applyFont="1" applyFill="1" applyBorder="1" applyAlignment="1" applyProtection="1">
      <alignment horizontal="center" vertical="center" wrapText="1"/>
    </xf>
    <xf numFmtId="168" fontId="8" fillId="8" borderId="20" xfId="2" applyNumberFormat="1" applyFont="1" applyFill="1" applyBorder="1" applyAlignment="1" applyProtection="1">
      <alignment horizontal="left" vertical="center"/>
    </xf>
    <xf numFmtId="164" fontId="8" fillId="8" borderId="20" xfId="2" applyNumberFormat="1" applyFont="1" applyFill="1" applyBorder="1" applyAlignment="1" applyProtection="1"/>
    <xf numFmtId="168" fontId="23" fillId="8" borderId="20" xfId="2" applyNumberFormat="1" applyFont="1" applyFill="1" applyBorder="1" applyAlignment="1" applyProtection="1">
      <alignment horizontal="left" vertical="center"/>
    </xf>
    <xf numFmtId="164" fontId="1" fillId="8" borderId="0" xfId="2" applyNumberFormat="1" applyFont="1" applyFill="1" applyBorder="1" applyAlignment="1" applyProtection="1">
      <alignment vertical="center"/>
    </xf>
    <xf numFmtId="164" fontId="8" fillId="8" borderId="0" xfId="2" applyNumberFormat="1" applyFont="1" applyFill="1" applyBorder="1" applyAlignment="1" applyProtection="1">
      <alignment vertical="center"/>
    </xf>
    <xf numFmtId="164" fontId="8" fillId="8" borderId="20" xfId="1" applyNumberFormat="1" applyFont="1" applyFill="1" applyBorder="1" applyAlignment="1" applyProtection="1">
      <alignment horizontal="left"/>
    </xf>
    <xf numFmtId="164" fontId="8" fillId="8" borderId="0" xfId="2" applyNumberFormat="1" applyFont="1" applyFill="1" applyBorder="1" applyAlignment="1" applyProtection="1">
      <alignment vertical="top"/>
    </xf>
    <xf numFmtId="164" fontId="1" fillId="8" borderId="0" xfId="1" applyNumberFormat="1" applyFont="1" applyFill="1" applyBorder="1" applyAlignment="1" applyProtection="1">
      <alignment horizontal="left"/>
    </xf>
    <xf numFmtId="164" fontId="1" fillId="8" borderId="20" xfId="1" applyNumberFormat="1" applyFont="1" applyFill="1" applyBorder="1" applyProtection="1"/>
    <xf numFmtId="165" fontId="4" fillId="8" borderId="0" xfId="1" applyNumberFormat="1" applyFont="1" applyFill="1" applyBorder="1" applyAlignment="1" applyProtection="1">
      <alignment horizontal="left" vertical="center" wrapText="1"/>
    </xf>
    <xf numFmtId="165" fontId="4" fillId="8" borderId="16" xfId="1" applyNumberFormat="1" applyFont="1" applyFill="1" applyBorder="1" applyAlignment="1" applyProtection="1">
      <alignment horizontal="left" vertical="center" wrapText="1"/>
    </xf>
    <xf numFmtId="164" fontId="8" fillId="8" borderId="0" xfId="1" applyNumberFormat="1" applyFont="1" applyFill="1" applyBorder="1" applyAlignment="1" applyProtection="1">
      <alignment horizontal="left"/>
    </xf>
    <xf numFmtId="164" fontId="8" fillId="2" borderId="0" xfId="2" applyNumberFormat="1" applyFont="1" applyFill="1" applyBorder="1" applyAlignment="1" applyProtection="1">
      <alignment horizontal="right"/>
    </xf>
    <xf numFmtId="164" fontId="8" fillId="8" borderId="34" xfId="1" applyNumberFormat="1" applyFont="1" applyFill="1" applyBorder="1" applyAlignment="1" applyProtection="1">
      <alignment horizontal="left"/>
    </xf>
    <xf numFmtId="164" fontId="1" fillId="8" borderId="22" xfId="1" applyNumberFormat="1" applyFont="1" applyFill="1" applyBorder="1" applyAlignment="1" applyProtection="1">
      <alignment horizontal="left"/>
    </xf>
    <xf numFmtId="164" fontId="1" fillId="8" borderId="50" xfId="2" applyNumberFormat="1" applyFont="1" applyFill="1" applyBorder="1" applyAlignment="1" applyProtection="1">
      <alignment horizontal="left" vertical="center"/>
    </xf>
    <xf numFmtId="164" fontId="8" fillId="8" borderId="50" xfId="2" applyNumberFormat="1" applyFont="1" applyFill="1" applyBorder="1" applyAlignment="1" applyProtection="1">
      <alignment horizontal="left" vertical="center"/>
    </xf>
    <xf numFmtId="165" fontId="1" fillId="2" borderId="0" xfId="2" applyNumberFormat="1" applyFont="1" applyFill="1" applyBorder="1" applyAlignment="1" applyProtection="1"/>
    <xf numFmtId="164" fontId="9" fillId="2" borderId="16" xfId="2" applyNumberFormat="1" applyFont="1" applyFill="1" applyBorder="1" applyAlignment="1" applyProtection="1">
      <alignment vertical="center"/>
    </xf>
    <xf numFmtId="166" fontId="0" fillId="7" borderId="39" xfId="0" applyNumberFormat="1" applyFill="1" applyBorder="1" applyAlignment="1" applyProtection="1">
      <alignment horizontal="center"/>
      <protection hidden="1"/>
    </xf>
    <xf numFmtId="164" fontId="0" fillId="7" borderId="38" xfId="0" applyNumberFormat="1" applyFill="1" applyBorder="1" applyAlignment="1" applyProtection="1">
      <alignment horizontal="center" wrapText="1"/>
      <protection hidden="1"/>
    </xf>
    <xf numFmtId="164" fontId="0" fillId="7" borderId="42" xfId="0" applyNumberFormat="1" applyFill="1" applyBorder="1" applyAlignment="1" applyProtection="1">
      <alignment horizontal="center" wrapText="1"/>
      <protection hidden="1"/>
    </xf>
    <xf numFmtId="0" fontId="0" fillId="0" borderId="0" xfId="0" applyProtection="1"/>
    <xf numFmtId="0" fontId="4" fillId="0" borderId="17" xfId="1" applyFont="1" applyFill="1" applyBorder="1" applyAlignment="1" applyProtection="1">
      <alignment horizontal="center" vertical="center" wrapText="1"/>
    </xf>
    <xf numFmtId="49" fontId="4" fillId="0" borderId="17" xfId="0" applyNumberFormat="1" applyFont="1" applyBorder="1" applyAlignment="1" applyProtection="1">
      <alignment horizontal="center" vertical="center" wrapText="1"/>
    </xf>
    <xf numFmtId="0" fontId="0" fillId="0" borderId="0" xfId="0" applyFill="1" applyProtection="1"/>
    <xf numFmtId="0" fontId="26" fillId="0" borderId="0" xfId="0" applyFont="1" applyFill="1" applyProtection="1"/>
    <xf numFmtId="0" fontId="4" fillId="0" borderId="49" xfId="1" applyFont="1" applyBorder="1" applyAlignment="1" applyProtection="1">
      <alignment horizontal="center" vertical="center" wrapText="1"/>
    </xf>
    <xf numFmtId="0" fontId="0" fillId="0" borderId="20" xfId="0" applyFill="1" applyBorder="1" applyAlignment="1" applyProtection="1">
      <alignment wrapText="1"/>
    </xf>
    <xf numFmtId="0" fontId="0" fillId="0" borderId="0" xfId="0" applyFill="1" applyAlignment="1" applyProtection="1"/>
    <xf numFmtId="0" fontId="0" fillId="0" borderId="0" xfId="0" applyFill="1" applyAlignment="1" applyProtection="1">
      <alignment wrapText="1"/>
    </xf>
    <xf numFmtId="0" fontId="0" fillId="0" borderId="0" xfId="0" applyFill="1" applyBorder="1" applyAlignment="1" applyProtection="1">
      <alignment wrapText="1"/>
    </xf>
    <xf numFmtId="0" fontId="26" fillId="0" borderId="0" xfId="0" applyFont="1" applyFill="1" applyAlignment="1" applyProtection="1">
      <alignment vertical="center"/>
    </xf>
    <xf numFmtId="0" fontId="4" fillId="0" borderId="17" xfId="0" applyFont="1" applyFill="1" applyBorder="1" applyAlignment="1" applyProtection="1">
      <alignment horizontal="center" vertical="center" wrapText="1"/>
    </xf>
    <xf numFmtId="0" fontId="4" fillId="0" borderId="17" xfId="0" applyFont="1" applyBorder="1" applyAlignment="1" applyProtection="1">
      <alignment horizontal="left" vertical="center" wrapText="1"/>
    </xf>
    <xf numFmtId="0" fontId="7" fillId="0" borderId="17" xfId="0" applyFont="1" applyBorder="1" applyAlignment="1" applyProtection="1">
      <alignment horizontal="center" vertical="center" wrapText="1"/>
    </xf>
    <xf numFmtId="164" fontId="4" fillId="4" borderId="7" xfId="2" applyNumberFormat="1" applyFont="1" applyFill="1" applyBorder="1" applyAlignment="1" applyProtection="1">
      <alignment horizontal="left"/>
    </xf>
    <xf numFmtId="164" fontId="4" fillId="4" borderId="0" xfId="2" applyNumberFormat="1" applyFont="1" applyFill="1" applyBorder="1" applyAlignment="1" applyProtection="1">
      <alignment horizontal="left"/>
    </xf>
    <xf numFmtId="164" fontId="9" fillId="8" borderId="0" xfId="2" applyNumberFormat="1" applyFont="1" applyFill="1" applyBorder="1" applyAlignment="1" applyProtection="1">
      <alignment vertical="center"/>
      <protection hidden="1"/>
    </xf>
    <xf numFmtId="164" fontId="4" fillId="2" borderId="0" xfId="1" applyNumberFormat="1" applyFont="1" applyFill="1" applyBorder="1" applyAlignment="1" applyProtection="1">
      <alignment horizontal="left" wrapText="1"/>
    </xf>
    <xf numFmtId="164" fontId="9" fillId="2" borderId="0" xfId="2"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left"/>
    </xf>
    <xf numFmtId="164" fontId="1" fillId="8" borderId="10" xfId="2" applyNumberFormat="1" applyFont="1" applyFill="1" applyBorder="1" applyAlignment="1" applyProtection="1">
      <alignment horizontal="left" vertical="center"/>
    </xf>
    <xf numFmtId="164" fontId="1" fillId="8" borderId="27" xfId="2" applyNumberFormat="1" applyFont="1" applyFill="1" applyBorder="1" applyAlignment="1" applyProtection="1">
      <alignment horizontal="left" vertical="center"/>
    </xf>
    <xf numFmtId="164" fontId="19" fillId="4" borderId="8" xfId="2" applyNumberFormat="1" applyFont="1" applyFill="1" applyBorder="1" applyAlignment="1" applyProtection="1">
      <alignment horizontal="left" wrapText="1"/>
      <protection hidden="1"/>
    </xf>
    <xf numFmtId="164" fontId="19" fillId="4" borderId="0" xfId="2" applyNumberFormat="1" applyFont="1" applyFill="1" applyBorder="1" applyAlignment="1" applyProtection="1">
      <alignment horizontal="left" wrapText="1"/>
      <protection hidden="1"/>
    </xf>
    <xf numFmtId="164" fontId="1" fillId="10" borderId="16" xfId="2" applyNumberFormat="1" applyFont="1" applyFill="1" applyBorder="1" applyAlignment="1" applyProtection="1">
      <alignment horizontal="left" wrapText="1"/>
      <protection hidden="1"/>
    </xf>
    <xf numFmtId="164" fontId="1" fillId="10" borderId="23" xfId="2" applyNumberFormat="1" applyFont="1" applyFill="1" applyBorder="1" applyAlignment="1" applyProtection="1">
      <alignment horizontal="left" wrapText="1"/>
      <protection hidden="1"/>
    </xf>
    <xf numFmtId="164" fontId="4" fillId="2" borderId="20" xfId="2" applyNumberFormat="1" applyFont="1" applyFill="1" applyBorder="1" applyAlignment="1" applyProtection="1">
      <alignment horizontal="left" vertical="center" wrapText="1"/>
    </xf>
    <xf numFmtId="164" fontId="4" fillId="2" borderId="0" xfId="2" applyNumberFormat="1" applyFont="1" applyFill="1" applyBorder="1" applyAlignment="1" applyProtection="1">
      <alignment horizontal="left" vertical="center" wrapText="1"/>
    </xf>
    <xf numFmtId="165" fontId="8" fillId="2" borderId="0" xfId="2" applyNumberFormat="1" applyFont="1" applyFill="1" applyBorder="1" applyAlignment="1" applyProtection="1">
      <alignment horizontal="center" vertical="center"/>
    </xf>
    <xf numFmtId="165" fontId="8" fillId="2" borderId="16" xfId="2" applyNumberFormat="1" applyFont="1" applyFill="1" applyBorder="1" applyAlignment="1" applyProtection="1">
      <alignment horizontal="center" vertical="center"/>
    </xf>
    <xf numFmtId="164" fontId="1" fillId="2" borderId="2" xfId="1" applyNumberFormat="1" applyFont="1" applyFill="1" applyBorder="1" applyAlignment="1" applyProtection="1">
      <alignment horizontal="center"/>
    </xf>
    <xf numFmtId="164" fontId="0" fillId="0" borderId="0" xfId="0" applyNumberFormat="1" applyProtection="1"/>
    <xf numFmtId="164" fontId="5" fillId="2" borderId="0" xfId="2" applyNumberFormat="1" applyFont="1" applyFill="1" applyBorder="1" applyAlignment="1" applyProtection="1"/>
    <xf numFmtId="164" fontId="7" fillId="2" borderId="7" xfId="4" applyNumberFormat="1" applyFont="1" applyFill="1" applyBorder="1" applyAlignment="1" applyProtection="1"/>
    <xf numFmtId="164" fontId="7" fillId="2" borderId="0" xfId="4" applyNumberFormat="1" applyFont="1" applyFill="1" applyBorder="1" applyAlignment="1" applyProtection="1"/>
    <xf numFmtId="164" fontId="7" fillId="0" borderId="0" xfId="2" applyNumberFormat="1" applyFont="1" applyFill="1" applyBorder="1" applyAlignment="1" applyProtection="1"/>
    <xf numFmtId="164" fontId="7" fillId="0" borderId="7" xfId="2" applyNumberFormat="1" applyFont="1" applyFill="1" applyBorder="1" applyAlignment="1" applyProtection="1"/>
    <xf numFmtId="164" fontId="7" fillId="2" borderId="7" xfId="2" applyNumberFormat="1" applyFont="1" applyFill="1" applyBorder="1" applyAlignment="1" applyProtection="1"/>
    <xf numFmtId="164" fontId="7" fillId="2" borderId="20" xfId="2" applyNumberFormat="1" applyFont="1" applyFill="1" applyBorder="1" applyAlignment="1" applyProtection="1"/>
    <xf numFmtId="164" fontId="1" fillId="2" borderId="0" xfId="1" applyNumberFormat="1" applyFont="1" applyFill="1" applyBorder="1" applyAlignment="1" applyProtection="1">
      <alignment horizontal="center"/>
    </xf>
    <xf numFmtId="0" fontId="8" fillId="2" borderId="8" xfId="2" applyFont="1" applyFill="1" applyBorder="1" applyAlignment="1" applyProtection="1">
      <alignment vertical="center"/>
    </xf>
    <xf numFmtId="0" fontId="8" fillId="2" borderId="0" xfId="2" applyFont="1" applyFill="1" applyBorder="1" applyAlignment="1" applyProtection="1">
      <alignment vertical="center"/>
    </xf>
    <xf numFmtId="165" fontId="1" fillId="2" borderId="19" xfId="2" applyNumberFormat="1" applyFont="1" applyFill="1" applyBorder="1" applyAlignment="1" applyProtection="1">
      <alignment horizontal="left" vertical="center"/>
    </xf>
    <xf numFmtId="164" fontId="15" fillId="0" borderId="0" xfId="0" applyNumberFormat="1" applyFont="1" applyProtection="1"/>
    <xf numFmtId="164" fontId="8" fillId="2" borderId="0" xfId="2" applyNumberFormat="1" applyFont="1" applyFill="1" applyBorder="1" applyAlignment="1" applyProtection="1">
      <alignment horizontal="left" vertical="center"/>
    </xf>
    <xf numFmtId="165" fontId="1" fillId="8" borderId="0" xfId="1" applyNumberFormat="1" applyFont="1" applyFill="1" applyBorder="1" applyProtection="1"/>
    <xf numFmtId="165" fontId="1" fillId="8" borderId="10" xfId="2" applyNumberFormat="1" applyFont="1" applyFill="1" applyBorder="1" applyAlignment="1" applyProtection="1">
      <alignment horizontal="left" vertical="center"/>
    </xf>
    <xf numFmtId="165" fontId="8" fillId="2" borderId="18" xfId="2" applyNumberFormat="1" applyFont="1" applyFill="1" applyBorder="1" applyAlignment="1" applyProtection="1">
      <alignment horizontal="center"/>
    </xf>
    <xf numFmtId="164" fontId="9" fillId="2" borderId="0" xfId="2" applyNumberFormat="1" applyFont="1" applyFill="1" applyBorder="1" applyAlignment="1" applyProtection="1">
      <alignment horizontal="center"/>
    </xf>
    <xf numFmtId="165" fontId="4" fillId="2" borderId="0" xfId="2" applyNumberFormat="1" applyFont="1" applyFill="1" applyBorder="1" applyAlignment="1" applyProtection="1">
      <alignment horizontal="left" vertical="center" wrapText="1"/>
    </xf>
    <xf numFmtId="165" fontId="22" fillId="8" borderId="0" xfId="2" applyNumberFormat="1" applyFont="1" applyFill="1" applyBorder="1" applyAlignment="1" applyProtection="1">
      <alignment horizontal="center"/>
    </xf>
    <xf numFmtId="165" fontId="8" fillId="8" borderId="0" xfId="2" applyNumberFormat="1" applyFont="1" applyFill="1" applyBorder="1" applyAlignment="1" applyProtection="1">
      <alignment vertical="center"/>
    </xf>
    <xf numFmtId="165" fontId="8" fillId="8" borderId="16" xfId="2" applyNumberFormat="1" applyFont="1" applyFill="1" applyBorder="1" applyAlignment="1" applyProtection="1">
      <alignment horizontal="center"/>
    </xf>
    <xf numFmtId="165" fontId="9" fillId="2" borderId="16" xfId="2" applyNumberFormat="1" applyFont="1" applyFill="1" applyBorder="1" applyAlignment="1" applyProtection="1">
      <alignment horizontal="center" vertical="center"/>
    </xf>
    <xf numFmtId="165" fontId="4" fillId="2" borderId="16" xfId="2" applyNumberFormat="1" applyFont="1" applyFill="1" applyBorder="1" applyAlignment="1" applyProtection="1">
      <alignment horizontal="left" vertical="center" wrapText="1"/>
    </xf>
    <xf numFmtId="165" fontId="1" fillId="8" borderId="16" xfId="2" applyNumberFormat="1" applyFont="1" applyFill="1" applyBorder="1" applyAlignment="1" applyProtection="1"/>
    <xf numFmtId="165" fontId="1" fillId="8" borderId="0" xfId="2" applyNumberFormat="1" applyFont="1" applyFill="1" applyBorder="1" applyAlignment="1" applyProtection="1">
      <alignment horizontal="center"/>
    </xf>
    <xf numFmtId="165" fontId="1" fillId="8" borderId="0" xfId="2" applyNumberFormat="1" applyFont="1" applyFill="1" applyBorder="1" applyAlignment="1" applyProtection="1"/>
    <xf numFmtId="165" fontId="1" fillId="8" borderId="0" xfId="2" applyNumberFormat="1" applyFont="1" applyFill="1" applyBorder="1" applyAlignment="1" applyProtection="1">
      <alignment horizontal="center" vertical="center"/>
    </xf>
    <xf numFmtId="165" fontId="1" fillId="8" borderId="16" xfId="1" applyNumberFormat="1" applyFont="1" applyFill="1" applyBorder="1" applyAlignment="1" applyProtection="1">
      <alignment horizontal="center"/>
    </xf>
    <xf numFmtId="165" fontId="8" fillId="8" borderId="16" xfId="2" applyNumberFormat="1" applyFont="1" applyFill="1" applyBorder="1" applyAlignment="1" applyProtection="1">
      <alignment horizontal="left" vertical="center"/>
    </xf>
    <xf numFmtId="165" fontId="8" fillId="2" borderId="0" xfId="2" applyNumberFormat="1" applyFont="1" applyFill="1" applyBorder="1" applyAlignment="1" applyProtection="1">
      <alignment horizontal="left" vertical="center"/>
    </xf>
    <xf numFmtId="165" fontId="8" fillId="2" borderId="16" xfId="2" applyNumberFormat="1" applyFont="1" applyFill="1" applyBorder="1" applyAlignment="1" applyProtection="1">
      <alignment horizontal="left" vertical="center"/>
    </xf>
    <xf numFmtId="164" fontId="1" fillId="2" borderId="0" xfId="2" applyNumberFormat="1" applyFont="1" applyFill="1" applyBorder="1" applyAlignment="1" applyProtection="1">
      <alignment vertical="center"/>
    </xf>
    <xf numFmtId="165" fontId="8" fillId="2" borderId="16" xfId="2" applyNumberFormat="1" applyFont="1" applyFill="1" applyBorder="1" applyAlignment="1" applyProtection="1">
      <alignment vertical="center"/>
    </xf>
    <xf numFmtId="165" fontId="1" fillId="2" borderId="0" xfId="2" applyNumberFormat="1" applyFont="1" applyFill="1" applyBorder="1" applyAlignment="1" applyProtection="1">
      <alignment vertical="center"/>
    </xf>
    <xf numFmtId="165" fontId="1" fillId="2" borderId="16" xfId="2" applyNumberFormat="1" applyFont="1" applyFill="1" applyBorder="1" applyAlignment="1" applyProtection="1">
      <alignment vertical="center"/>
    </xf>
    <xf numFmtId="165" fontId="1" fillId="2" borderId="16" xfId="2" applyNumberFormat="1" applyFont="1" applyFill="1" applyBorder="1" applyAlignment="1" applyProtection="1">
      <alignment horizontal="left" vertical="center"/>
    </xf>
    <xf numFmtId="165" fontId="8" fillId="8" borderId="0" xfId="2" applyNumberFormat="1" applyFont="1" applyFill="1" applyBorder="1" applyAlignment="1" applyProtection="1"/>
    <xf numFmtId="165" fontId="8" fillId="8" borderId="16" xfId="2" applyNumberFormat="1" applyFont="1" applyFill="1" applyBorder="1" applyAlignment="1" applyProtection="1"/>
    <xf numFmtId="165" fontId="1" fillId="8" borderId="16" xfId="2" applyNumberFormat="1" applyFont="1" applyFill="1" applyBorder="1" applyAlignment="1" applyProtection="1">
      <alignment horizontal="center"/>
    </xf>
    <xf numFmtId="165" fontId="8" fillId="8" borderId="16" xfId="2" applyNumberFormat="1" applyFont="1" applyFill="1" applyBorder="1" applyAlignment="1" applyProtection="1">
      <alignment vertical="center"/>
    </xf>
    <xf numFmtId="165" fontId="1" fillId="8" borderId="0" xfId="2" applyNumberFormat="1" applyFont="1" applyFill="1" applyBorder="1" applyAlignment="1" applyProtection="1">
      <alignment vertical="center"/>
    </xf>
    <xf numFmtId="165" fontId="1" fillId="8" borderId="16" xfId="2" applyNumberFormat="1" applyFont="1" applyFill="1" applyBorder="1" applyAlignment="1" applyProtection="1">
      <alignment vertical="center"/>
    </xf>
    <xf numFmtId="165" fontId="1" fillId="2" borderId="0" xfId="1" applyNumberFormat="1" applyFont="1" applyFill="1" applyBorder="1" applyAlignment="1" applyProtection="1">
      <alignment horizontal="center"/>
    </xf>
    <xf numFmtId="165" fontId="1" fillId="2" borderId="16" xfId="1" applyNumberFormat="1" applyFont="1" applyFill="1" applyBorder="1" applyAlignment="1" applyProtection="1">
      <alignment horizontal="center"/>
    </xf>
    <xf numFmtId="165" fontId="8" fillId="2" borderId="16" xfId="2" applyNumberFormat="1" applyFont="1" applyFill="1" applyBorder="1" applyAlignment="1" applyProtection="1">
      <alignment horizontal="center"/>
    </xf>
    <xf numFmtId="164" fontId="4" fillId="8" borderId="16" xfId="1" applyNumberFormat="1" applyFont="1" applyFill="1" applyBorder="1" applyAlignment="1" applyProtection="1">
      <alignment wrapText="1"/>
    </xf>
    <xf numFmtId="164" fontId="1" fillId="8" borderId="16" xfId="1" applyNumberFormat="1" applyFont="1" applyFill="1" applyBorder="1" applyProtection="1"/>
    <xf numFmtId="164" fontId="4" fillId="8" borderId="22" xfId="1" applyNumberFormat="1" applyFont="1" applyFill="1" applyBorder="1" applyAlignment="1" applyProtection="1">
      <alignment horizontal="left" wrapText="1"/>
    </xf>
    <xf numFmtId="164" fontId="1" fillId="8" borderId="16" xfId="2" applyNumberFormat="1" applyFont="1" applyFill="1" applyBorder="1" applyAlignment="1" applyProtection="1">
      <alignment horizontal="center"/>
    </xf>
    <xf numFmtId="164" fontId="8" fillId="8" borderId="16" xfId="2" applyNumberFormat="1" applyFont="1" applyFill="1" applyBorder="1" applyAlignment="1" applyProtection="1">
      <alignment horizontal="left" vertical="center"/>
    </xf>
    <xf numFmtId="164" fontId="8" fillId="8" borderId="16" xfId="2" applyNumberFormat="1" applyFont="1" applyFill="1" applyBorder="1" applyAlignment="1" applyProtection="1">
      <alignment vertical="center"/>
    </xf>
    <xf numFmtId="164" fontId="1" fillId="2" borderId="16" xfId="2" applyNumberFormat="1" applyFont="1" applyFill="1" applyBorder="1" applyAlignment="1" applyProtection="1">
      <alignment vertical="center"/>
    </xf>
    <xf numFmtId="164" fontId="1" fillId="8" borderId="16" xfId="2" applyNumberFormat="1" applyFont="1" applyFill="1" applyBorder="1" applyAlignment="1" applyProtection="1">
      <alignment vertical="center"/>
    </xf>
    <xf numFmtId="164" fontId="4" fillId="8" borderId="16" xfId="1" applyNumberFormat="1" applyFont="1" applyFill="1" applyBorder="1" applyAlignment="1" applyProtection="1">
      <alignment horizontal="left" vertical="center" wrapText="1"/>
    </xf>
    <xf numFmtId="164" fontId="8" fillId="8" borderId="16" xfId="2" applyNumberFormat="1" applyFont="1" applyFill="1" applyBorder="1" applyAlignment="1" applyProtection="1">
      <alignment horizontal="center"/>
    </xf>
    <xf numFmtId="164" fontId="1" fillId="2" borderId="16" xfId="1" applyNumberFormat="1" applyFont="1" applyFill="1" applyBorder="1" applyAlignment="1" applyProtection="1">
      <alignment horizontal="center"/>
    </xf>
    <xf numFmtId="165" fontId="8" fillId="2" borderId="22" xfId="2" applyNumberFormat="1" applyFont="1" applyFill="1" applyBorder="1" applyAlignment="1" applyProtection="1">
      <alignment horizontal="center"/>
    </xf>
    <xf numFmtId="164" fontId="7" fillId="2" borderId="22" xfId="2" applyNumberFormat="1" applyFont="1" applyFill="1" applyBorder="1" applyAlignment="1" applyProtection="1"/>
    <xf numFmtId="164" fontId="1" fillId="2" borderId="23" xfId="2" applyNumberFormat="1" applyFont="1" applyFill="1" applyBorder="1" applyAlignment="1" applyProtection="1">
      <alignment vertical="center"/>
    </xf>
    <xf numFmtId="165" fontId="8" fillId="12" borderId="25" xfId="2" applyNumberFormat="1" applyFont="1" applyFill="1" applyBorder="1" applyAlignment="1" applyProtection="1">
      <alignment horizontal="center"/>
      <protection locked="0"/>
    </xf>
    <xf numFmtId="165" fontId="8" fillId="12" borderId="26" xfId="2" applyNumberFormat="1" applyFont="1" applyFill="1" applyBorder="1" applyAlignment="1" applyProtection="1">
      <alignment horizontal="center"/>
      <protection locked="0"/>
    </xf>
    <xf numFmtId="165" fontId="8" fillId="12" borderId="43" xfId="2" applyNumberFormat="1" applyFont="1" applyFill="1" applyBorder="1" applyAlignment="1" applyProtection="1">
      <alignment horizontal="center"/>
      <protection locked="0"/>
    </xf>
    <xf numFmtId="165" fontId="8" fillId="12" borderId="51" xfId="2" applyNumberFormat="1" applyFont="1" applyFill="1" applyBorder="1" applyAlignment="1" applyProtection="1">
      <alignment horizontal="center"/>
      <protection locked="0"/>
    </xf>
    <xf numFmtId="164" fontId="1" fillId="12" borderId="10" xfId="2" applyNumberFormat="1" applyFont="1" applyFill="1" applyBorder="1" applyAlignment="1" applyProtection="1">
      <alignment horizontal="center"/>
      <protection locked="0"/>
    </xf>
    <xf numFmtId="164" fontId="1" fillId="12" borderId="10" xfId="2" applyNumberFormat="1" applyFont="1" applyFill="1" applyBorder="1" applyAlignment="1" applyProtection="1">
      <alignment horizontal="center" vertical="center"/>
      <protection locked="0"/>
    </xf>
    <xf numFmtId="164" fontId="1" fillId="12" borderId="3" xfId="2" applyNumberFormat="1" applyFont="1" applyFill="1" applyBorder="1" applyAlignment="1" applyProtection="1">
      <alignment horizontal="left" vertical="center"/>
      <protection locked="0"/>
    </xf>
    <xf numFmtId="164" fontId="1" fillId="12" borderId="3" xfId="2" applyNumberFormat="1" applyFont="1" applyFill="1" applyBorder="1" applyAlignment="1" applyProtection="1">
      <alignment vertical="center"/>
      <protection locked="0"/>
    </xf>
    <xf numFmtId="165" fontId="8" fillId="12" borderId="48" xfId="2" applyNumberFormat="1" applyFont="1" applyFill="1" applyBorder="1" applyAlignment="1" applyProtection="1">
      <alignment horizontal="center"/>
      <protection locked="0"/>
    </xf>
    <xf numFmtId="164" fontId="9" fillId="8" borderId="0" xfId="2" applyNumberFormat="1" applyFont="1" applyFill="1" applyBorder="1" applyAlignment="1" applyProtection="1"/>
    <xf numFmtId="165" fontId="8" fillId="7" borderId="25" xfId="2" applyNumberFormat="1" applyFont="1" applyFill="1" applyBorder="1" applyAlignment="1" applyProtection="1">
      <alignment horizontal="center"/>
    </xf>
    <xf numFmtId="164" fontId="9" fillId="8" borderId="0" xfId="2" applyNumberFormat="1" applyFont="1" applyFill="1" applyBorder="1" applyAlignment="1" applyProtection="1">
      <alignment vertical="center"/>
    </xf>
    <xf numFmtId="0" fontId="8" fillId="8" borderId="0" xfId="2" applyFont="1" applyFill="1" applyBorder="1" applyAlignment="1" applyProtection="1">
      <alignment vertical="center"/>
    </xf>
    <xf numFmtId="0" fontId="4" fillId="0" borderId="17" xfId="0" applyFont="1" applyBorder="1" applyAlignment="1" applyProtection="1">
      <alignment horizontal="center" vertical="center" wrapText="1"/>
    </xf>
    <xf numFmtId="0" fontId="7" fillId="0" borderId="17" xfId="0" applyFont="1" applyBorder="1" applyAlignment="1" applyProtection="1">
      <alignment horizontal="left" vertical="center" wrapText="1"/>
    </xf>
    <xf numFmtId="0" fontId="0" fillId="0" borderId="0" xfId="0" applyProtection="1"/>
    <xf numFmtId="164" fontId="9" fillId="14" borderId="0" xfId="2" applyNumberFormat="1" applyFont="1" applyFill="1" applyBorder="1" applyAlignment="1" applyProtection="1">
      <protection locked="0"/>
    </xf>
    <xf numFmtId="16" fontId="0" fillId="0" borderId="0" xfId="0" applyNumberFormat="1"/>
    <xf numFmtId="0" fontId="30" fillId="0" borderId="0" xfId="0" applyFont="1" applyAlignment="1">
      <alignment vertical="center"/>
    </xf>
    <xf numFmtId="0" fontId="12" fillId="0" borderId="0" xfId="3" applyAlignment="1" applyProtection="1">
      <alignment vertical="center"/>
    </xf>
    <xf numFmtId="15" fontId="29" fillId="0" borderId="0" xfId="0" applyNumberFormat="1" applyFont="1" applyAlignment="1">
      <alignment vertical="center"/>
    </xf>
    <xf numFmtId="0" fontId="31" fillId="15" borderId="54" xfId="0" applyFont="1" applyFill="1" applyBorder="1" applyAlignment="1">
      <alignment horizontal="center" vertical="center" wrapText="1"/>
    </xf>
    <xf numFmtId="0" fontId="32" fillId="15" borderId="54" xfId="0" applyFont="1" applyFill="1" applyBorder="1" applyAlignment="1">
      <alignment horizontal="left" vertical="center" wrapText="1"/>
    </xf>
    <xf numFmtId="0" fontId="31" fillId="15" borderId="55" xfId="0" applyFont="1" applyFill="1" applyBorder="1" applyAlignment="1">
      <alignment horizontal="center" vertical="center" wrapText="1"/>
    </xf>
    <xf numFmtId="169" fontId="32" fillId="15" borderId="54" xfId="0" applyNumberFormat="1" applyFont="1" applyFill="1" applyBorder="1" applyAlignment="1">
      <alignment horizontal="right" vertical="center" wrapText="1"/>
    </xf>
    <xf numFmtId="170" fontId="32" fillId="15" borderId="54" xfId="0" applyNumberFormat="1" applyFont="1" applyFill="1" applyBorder="1" applyAlignment="1">
      <alignment horizontal="right" vertical="center" wrapText="1"/>
    </xf>
    <xf numFmtId="170" fontId="32" fillId="15" borderId="54" xfId="5" applyNumberFormat="1" applyFont="1" applyFill="1" applyBorder="1" applyAlignment="1">
      <alignment horizontal="right" vertical="center" wrapText="1"/>
    </xf>
    <xf numFmtId="0" fontId="32" fillId="15" borderId="55" xfId="0" applyFont="1" applyFill="1" applyBorder="1" applyAlignment="1">
      <alignment horizontal="left" vertical="center" wrapText="1"/>
    </xf>
    <xf numFmtId="170" fontId="32" fillId="15" borderId="55" xfId="0" applyNumberFormat="1" applyFont="1" applyFill="1" applyBorder="1" applyAlignment="1">
      <alignment horizontal="right" vertical="center" wrapText="1"/>
    </xf>
    <xf numFmtId="169" fontId="32" fillId="15" borderId="55" xfId="0" applyNumberFormat="1" applyFont="1" applyFill="1" applyBorder="1" applyAlignment="1">
      <alignment horizontal="right" vertical="center" wrapText="1"/>
    </xf>
    <xf numFmtId="0" fontId="0" fillId="15" borderId="57" xfId="0" applyFill="1" applyBorder="1" applyAlignment="1">
      <alignment horizontal="center" vertical="center" wrapText="1"/>
    </xf>
    <xf numFmtId="0" fontId="31" fillId="15" borderId="60" xfId="0" applyFont="1" applyFill="1" applyBorder="1" applyAlignment="1">
      <alignment horizontal="center" vertical="center" wrapText="1"/>
    </xf>
    <xf numFmtId="0" fontId="10" fillId="0" borderId="0" xfId="0" applyFont="1"/>
    <xf numFmtId="169" fontId="32" fillId="15" borderId="56" xfId="0" applyNumberFormat="1" applyFont="1" applyFill="1" applyBorder="1" applyAlignment="1">
      <alignment horizontal="right" vertical="center" wrapText="1"/>
    </xf>
    <xf numFmtId="169" fontId="32" fillId="15" borderId="65" xfId="0" applyNumberFormat="1" applyFont="1" applyFill="1" applyBorder="1" applyAlignment="1">
      <alignment horizontal="right" vertical="center" wrapText="1"/>
    </xf>
    <xf numFmtId="169" fontId="32" fillId="15" borderId="66" xfId="0" applyNumberFormat="1" applyFont="1" applyFill="1" applyBorder="1" applyAlignment="1">
      <alignment horizontal="right" vertical="center" wrapText="1"/>
    </xf>
    <xf numFmtId="169" fontId="32" fillId="15" borderId="67" xfId="0" applyNumberFormat="1" applyFont="1" applyFill="1" applyBorder="1" applyAlignment="1">
      <alignment horizontal="right" vertical="center" wrapText="1"/>
    </xf>
    <xf numFmtId="169" fontId="32" fillId="15" borderId="64" xfId="0" applyNumberFormat="1" applyFont="1" applyFill="1" applyBorder="1" applyAlignment="1">
      <alignment horizontal="right" vertical="center" wrapText="1"/>
    </xf>
    <xf numFmtId="0" fontId="0" fillId="0" borderId="0" xfId="0" applyAlignment="1">
      <alignment wrapText="1"/>
    </xf>
    <xf numFmtId="0" fontId="7" fillId="0" borderId="17" xfId="0" applyFont="1" applyBorder="1" applyAlignment="1" applyProtection="1">
      <alignment horizontal="left" vertical="center" wrapText="1"/>
    </xf>
    <xf numFmtId="0" fontId="24" fillId="0" borderId="17" xfId="0" applyFont="1" applyBorder="1" applyAlignment="1" applyProtection="1">
      <alignment horizontal="center" vertical="center" wrapText="1"/>
    </xf>
    <xf numFmtId="0" fontId="25" fillId="0" borderId="17" xfId="1" applyFont="1" applyBorder="1" applyAlignment="1" applyProtection="1">
      <alignment horizontal="center" vertical="center" wrapText="1"/>
    </xf>
    <xf numFmtId="0" fontId="25" fillId="0" borderId="33" xfId="1" applyFont="1" applyBorder="1" applyAlignment="1" applyProtection="1">
      <alignment horizontal="center" vertical="center" wrapText="1"/>
    </xf>
    <xf numFmtId="0" fontId="7" fillId="0" borderId="17" xfId="0" applyFont="1" applyFill="1" applyBorder="1" applyAlignment="1" applyProtection="1">
      <alignment horizontal="left" vertical="center" wrapText="1"/>
    </xf>
    <xf numFmtId="0" fontId="7" fillId="0" borderId="49" xfId="1"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52" xfId="0" applyFont="1" applyBorder="1" applyAlignment="1" applyProtection="1">
      <alignment horizontal="left" vertical="center" wrapText="1"/>
    </xf>
    <xf numFmtId="0" fontId="7" fillId="0" borderId="33" xfId="0" applyFont="1" applyBorder="1" applyAlignment="1" applyProtection="1">
      <alignment horizontal="left" vertical="center" wrapText="1"/>
    </xf>
    <xf numFmtId="0" fontId="15" fillId="0" borderId="53" xfId="0" applyFont="1" applyBorder="1" applyAlignment="1" applyProtection="1">
      <alignment horizontal="left" vertical="center" wrapText="1"/>
    </xf>
    <xf numFmtId="0" fontId="15" fillId="0" borderId="32" xfId="0" applyFont="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9" fillId="0" borderId="17" xfId="0" applyFont="1" applyBorder="1" applyAlignment="1" applyProtection="1">
      <alignment horizontal="center" vertical="center" wrapText="1"/>
    </xf>
    <xf numFmtId="0" fontId="15" fillId="0" borderId="17" xfId="0" applyFont="1" applyBorder="1" applyAlignment="1" applyProtection="1">
      <alignment horizontal="left" vertical="center" wrapText="1"/>
    </xf>
    <xf numFmtId="0" fontId="7" fillId="0" borderId="49" xfId="0" applyFont="1" applyBorder="1" applyAlignment="1" applyProtection="1">
      <alignment horizontal="left" vertical="center" wrapText="1"/>
    </xf>
    <xf numFmtId="0" fontId="7" fillId="0" borderId="17" xfId="0" applyFont="1" applyBorder="1" applyAlignment="1" applyProtection="1">
      <alignment vertical="center" wrapText="1"/>
    </xf>
    <xf numFmtId="0" fontId="4" fillId="0" borderId="17"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31" fillId="15" borderId="58" xfId="0" applyFont="1" applyFill="1" applyBorder="1" applyAlignment="1">
      <alignment horizontal="center" vertical="center" wrapText="1"/>
    </xf>
    <xf numFmtId="0" fontId="31" fillId="15" borderId="61" xfId="0" applyFont="1" applyFill="1" applyBorder="1" applyAlignment="1">
      <alignment horizontal="center" vertical="center" wrapText="1"/>
    </xf>
    <xf numFmtId="15" fontId="33" fillId="0" borderId="59" xfId="0" applyNumberFormat="1" applyFont="1" applyBorder="1" applyAlignment="1">
      <alignment horizontal="center" vertical="center"/>
    </xf>
    <xf numFmtId="15" fontId="33" fillId="0" borderId="62" xfId="0" applyNumberFormat="1" applyFont="1" applyBorder="1" applyAlignment="1">
      <alignment horizontal="center" vertical="center"/>
    </xf>
    <xf numFmtId="15" fontId="33" fillId="0" borderId="63" xfId="0" applyNumberFormat="1" applyFont="1" applyBorder="1" applyAlignment="1">
      <alignment horizontal="center" vertical="center"/>
    </xf>
    <xf numFmtId="15" fontId="33" fillId="0" borderId="64" xfId="0" applyNumberFormat="1" applyFont="1" applyBorder="1" applyAlignment="1">
      <alignment horizontal="center" vertical="center"/>
    </xf>
    <xf numFmtId="15" fontId="33" fillId="0" borderId="6" xfId="0" applyNumberFormat="1" applyFont="1" applyBorder="1" applyAlignment="1">
      <alignment horizontal="center" vertical="center"/>
    </xf>
    <xf numFmtId="15" fontId="33" fillId="0" borderId="42" xfId="0" applyNumberFormat="1" applyFont="1" applyBorder="1" applyAlignment="1">
      <alignment horizontal="center" vertical="center"/>
    </xf>
    <xf numFmtId="164" fontId="3" fillId="3" borderId="4" xfId="2" applyNumberFormat="1" applyFont="1" applyFill="1" applyBorder="1" applyAlignment="1" applyProtection="1">
      <alignment horizontal="center" vertical="center" wrapText="1"/>
      <protection hidden="1"/>
    </xf>
    <xf numFmtId="164" fontId="3" fillId="3" borderId="5" xfId="2" applyNumberFormat="1" applyFont="1" applyFill="1" applyBorder="1" applyAlignment="1" applyProtection="1">
      <alignment horizontal="center" vertical="center"/>
      <protection hidden="1"/>
    </xf>
    <xf numFmtId="164" fontId="3" fillId="3" borderId="6" xfId="2" applyNumberFormat="1" applyFont="1" applyFill="1" applyBorder="1" applyAlignment="1" applyProtection="1">
      <alignment horizontal="center" vertical="center"/>
      <protection hidden="1"/>
    </xf>
    <xf numFmtId="164" fontId="3" fillId="3" borderId="8" xfId="2" applyNumberFormat="1" applyFont="1" applyFill="1" applyBorder="1" applyAlignment="1" applyProtection="1">
      <alignment horizontal="center" vertical="center"/>
      <protection hidden="1"/>
    </xf>
    <xf numFmtId="164" fontId="3" fillId="3" borderId="0" xfId="2" applyNumberFormat="1" applyFont="1" applyFill="1" applyBorder="1" applyAlignment="1" applyProtection="1">
      <alignment horizontal="center" vertical="center"/>
      <protection hidden="1"/>
    </xf>
    <xf numFmtId="164" fontId="3" fillId="3" borderId="9" xfId="2" applyNumberFormat="1" applyFont="1" applyFill="1" applyBorder="1" applyAlignment="1" applyProtection="1">
      <alignment horizontal="center" vertical="center"/>
      <protection hidden="1"/>
    </xf>
    <xf numFmtId="164" fontId="4" fillId="4" borderId="7" xfId="2" applyNumberFormat="1" applyFont="1" applyFill="1" applyBorder="1" applyAlignment="1" applyProtection="1">
      <alignment horizontal="left"/>
    </xf>
    <xf numFmtId="164" fontId="4" fillId="4" borderId="0" xfId="2" applyNumberFormat="1" applyFont="1" applyFill="1" applyBorder="1" applyAlignment="1" applyProtection="1">
      <alignment horizontal="left"/>
    </xf>
    <xf numFmtId="164" fontId="1" fillId="13" borderId="10" xfId="2" applyNumberFormat="1" applyFont="1" applyFill="1" applyBorder="1" applyAlignment="1" applyProtection="1">
      <alignment horizontal="center"/>
      <protection locked="0"/>
    </xf>
    <xf numFmtId="164" fontId="6" fillId="5" borderId="8" xfId="2" applyNumberFormat="1" applyFont="1" applyFill="1" applyBorder="1" applyAlignment="1" applyProtection="1">
      <alignment horizontal="center" vertical="center"/>
      <protection hidden="1"/>
    </xf>
    <xf numFmtId="164" fontId="6" fillId="5" borderId="0" xfId="2" applyNumberFormat="1" applyFont="1" applyFill="1" applyBorder="1" applyAlignment="1" applyProtection="1">
      <alignment horizontal="center" vertical="center"/>
      <protection hidden="1"/>
    </xf>
    <xf numFmtId="164" fontId="6" fillId="5" borderId="9" xfId="2" applyNumberFormat="1" applyFont="1" applyFill="1" applyBorder="1" applyAlignment="1" applyProtection="1">
      <alignment horizontal="center" vertical="center"/>
      <protection hidden="1"/>
    </xf>
    <xf numFmtId="164" fontId="8" fillId="6" borderId="11" xfId="0" applyNumberFormat="1" applyFont="1" applyFill="1" applyBorder="1" applyAlignment="1" applyProtection="1">
      <alignment horizontal="center"/>
      <protection hidden="1"/>
    </xf>
    <xf numFmtId="164" fontId="8" fillId="6" borderId="12" xfId="0" applyNumberFormat="1" applyFont="1" applyFill="1" applyBorder="1" applyAlignment="1" applyProtection="1">
      <alignment horizontal="center"/>
      <protection hidden="1"/>
    </xf>
    <xf numFmtId="164" fontId="8" fillId="6" borderId="13" xfId="0" applyNumberFormat="1" applyFont="1" applyFill="1" applyBorder="1" applyAlignment="1" applyProtection="1">
      <alignment horizontal="center"/>
      <protection hidden="1"/>
    </xf>
    <xf numFmtId="164" fontId="1" fillId="8" borderId="8" xfId="2" applyNumberFormat="1" applyFont="1" applyFill="1" applyBorder="1" applyAlignment="1" applyProtection="1">
      <alignment horizontal="left" vertical="center" wrapText="1"/>
      <protection hidden="1"/>
    </xf>
    <xf numFmtId="164" fontId="1" fillId="8" borderId="0" xfId="2" applyNumberFormat="1" applyFont="1" applyFill="1" applyBorder="1" applyAlignment="1" applyProtection="1">
      <alignment horizontal="left" vertical="center" wrapText="1"/>
      <protection hidden="1"/>
    </xf>
    <xf numFmtId="164" fontId="13" fillId="13" borderId="10" xfId="3" applyNumberFormat="1" applyFont="1" applyFill="1" applyBorder="1" applyAlignment="1" applyProtection="1">
      <alignment horizontal="center"/>
      <protection locked="0"/>
    </xf>
    <xf numFmtId="164" fontId="9" fillId="8" borderId="0" xfId="2" applyNumberFormat="1" applyFont="1" applyFill="1" applyBorder="1" applyAlignment="1" applyProtection="1">
      <alignment vertical="center"/>
      <protection hidden="1"/>
    </xf>
    <xf numFmtId="164" fontId="1" fillId="8" borderId="21" xfId="2" applyNumberFormat="1" applyFont="1" applyFill="1" applyBorder="1" applyAlignment="1" applyProtection="1">
      <alignment horizontal="left" vertical="center" wrapText="1"/>
      <protection hidden="1"/>
    </xf>
    <xf numFmtId="164" fontId="1" fillId="8" borderId="22" xfId="2" applyNumberFormat="1" applyFont="1" applyFill="1" applyBorder="1" applyAlignment="1" applyProtection="1">
      <alignment horizontal="left" vertical="center" wrapText="1"/>
      <protection hidden="1"/>
    </xf>
    <xf numFmtId="164" fontId="1" fillId="13" borderId="19" xfId="2" applyNumberFormat="1" applyFont="1" applyFill="1" applyBorder="1" applyAlignment="1" applyProtection="1">
      <alignment horizontal="left"/>
      <protection locked="0"/>
    </xf>
    <xf numFmtId="164" fontId="1" fillId="13" borderId="0" xfId="2" applyNumberFormat="1" applyFont="1" applyFill="1" applyBorder="1" applyAlignment="1" applyProtection="1">
      <alignment horizontal="left"/>
      <protection locked="0"/>
    </xf>
    <xf numFmtId="164" fontId="1" fillId="13" borderId="18" xfId="2" applyNumberFormat="1" applyFont="1" applyFill="1" applyBorder="1" applyAlignment="1" applyProtection="1">
      <alignment horizontal="left"/>
      <protection locked="0"/>
    </xf>
    <xf numFmtId="164" fontId="4" fillId="2" borderId="20" xfId="1" applyNumberFormat="1" applyFont="1" applyFill="1" applyBorder="1" applyAlignment="1" applyProtection="1">
      <alignment horizontal="left" wrapText="1"/>
    </xf>
    <xf numFmtId="164" fontId="4" fillId="2" borderId="0" xfId="1" applyNumberFormat="1" applyFont="1" applyFill="1" applyBorder="1" applyAlignment="1" applyProtection="1">
      <alignment horizontal="left" wrapText="1"/>
    </xf>
    <xf numFmtId="164" fontId="6" fillId="5" borderId="11" xfId="2" applyNumberFormat="1" applyFont="1" applyFill="1" applyBorder="1" applyAlignment="1" applyProtection="1">
      <alignment horizontal="center" vertical="center"/>
      <protection hidden="1"/>
    </xf>
    <xf numFmtId="164" fontId="6" fillId="5" borderId="12" xfId="2" applyNumberFormat="1" applyFont="1" applyFill="1" applyBorder="1" applyAlignment="1" applyProtection="1">
      <alignment horizontal="center" vertical="center"/>
      <protection hidden="1"/>
    </xf>
    <xf numFmtId="164" fontId="6" fillId="5" borderId="13" xfId="2" applyNumberFormat="1" applyFont="1" applyFill="1" applyBorder="1" applyAlignment="1" applyProtection="1">
      <alignment horizontal="center" vertical="center"/>
      <protection hidden="1"/>
    </xf>
    <xf numFmtId="164" fontId="9" fillId="14" borderId="0" xfId="2" applyNumberFormat="1" applyFont="1" applyFill="1" applyBorder="1" applyAlignment="1" applyProtection="1">
      <alignment horizontal="center"/>
      <protection locked="0"/>
    </xf>
    <xf numFmtId="164" fontId="9" fillId="8" borderId="0" xfId="2" applyNumberFormat="1" applyFont="1" applyFill="1" applyBorder="1" applyAlignment="1" applyProtection="1">
      <alignment horizontal="center" vertical="center"/>
    </xf>
    <xf numFmtId="164" fontId="1" fillId="8" borderId="16" xfId="2" applyNumberFormat="1" applyFont="1" applyFill="1" applyBorder="1" applyAlignment="1" applyProtection="1">
      <alignment horizontal="left" vertical="center" wrapText="1"/>
      <protection hidden="1"/>
    </xf>
    <xf numFmtId="165" fontId="8" fillId="2" borderId="0" xfId="2" applyNumberFormat="1" applyFont="1" applyFill="1" applyBorder="1" applyAlignment="1" applyProtection="1">
      <alignment horizontal="left" vertical="center"/>
    </xf>
    <xf numFmtId="164" fontId="4" fillId="2" borderId="20" xfId="1" applyNumberFormat="1" applyFont="1" applyFill="1" applyBorder="1" applyAlignment="1" applyProtection="1">
      <alignment horizontal="left"/>
    </xf>
    <xf numFmtId="164" fontId="4" fillId="2" borderId="0" xfId="1" applyNumberFormat="1" applyFont="1" applyFill="1" applyBorder="1" applyAlignment="1" applyProtection="1">
      <alignment horizontal="left"/>
    </xf>
    <xf numFmtId="164" fontId="8" fillId="8" borderId="8" xfId="2" applyNumberFormat="1" applyFont="1" applyFill="1" applyBorder="1" applyAlignment="1" applyProtection="1">
      <alignment horizontal="left" vertical="center" wrapText="1"/>
      <protection hidden="1"/>
    </xf>
    <xf numFmtId="164" fontId="8" fillId="8" borderId="0" xfId="2" applyNumberFormat="1" applyFont="1" applyFill="1" applyBorder="1" applyAlignment="1" applyProtection="1">
      <alignment horizontal="left" vertical="center" wrapText="1"/>
      <protection hidden="1"/>
    </xf>
    <xf numFmtId="164" fontId="1" fillId="8" borderId="20" xfId="2" applyNumberFormat="1" applyFont="1" applyFill="1" applyBorder="1" applyAlignment="1" applyProtection="1">
      <alignment horizontal="left" vertical="center" wrapText="1"/>
      <protection hidden="1"/>
    </xf>
    <xf numFmtId="164" fontId="9" fillId="8" borderId="20" xfId="2" applyNumberFormat="1" applyFont="1" applyFill="1" applyBorder="1" applyAlignment="1" applyProtection="1">
      <alignment vertical="center"/>
      <protection hidden="1"/>
    </xf>
    <xf numFmtId="164" fontId="8" fillId="8" borderId="21" xfId="2" applyNumberFormat="1" applyFont="1" applyFill="1" applyBorder="1" applyAlignment="1" applyProtection="1">
      <alignment horizontal="left" vertical="center" wrapText="1"/>
      <protection hidden="1"/>
    </xf>
    <xf numFmtId="164" fontId="8" fillId="8" borderId="22" xfId="2" applyNumberFormat="1" applyFont="1" applyFill="1" applyBorder="1" applyAlignment="1" applyProtection="1">
      <alignment horizontal="left" vertical="center" wrapText="1"/>
      <protection hidden="1"/>
    </xf>
    <xf numFmtId="164" fontId="8" fillId="8" borderId="20" xfId="2" applyNumberFormat="1" applyFont="1" applyFill="1" applyBorder="1" applyAlignment="1" applyProtection="1">
      <alignment horizontal="left" vertical="center" wrapText="1"/>
      <protection hidden="1"/>
    </xf>
    <xf numFmtId="164" fontId="8" fillId="6" borderId="30"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164" fontId="8" fillId="6" borderId="31" xfId="0" applyNumberFormat="1" applyFont="1" applyFill="1" applyBorder="1" applyAlignment="1" applyProtection="1">
      <alignment horizontal="center"/>
      <protection hidden="1"/>
    </xf>
    <xf numFmtId="165" fontId="9" fillId="2" borderId="0" xfId="2" applyNumberFormat="1" applyFont="1" applyFill="1" applyBorder="1" applyAlignment="1" applyProtection="1">
      <alignment horizontal="center" vertical="center"/>
    </xf>
    <xf numFmtId="164" fontId="1" fillId="8" borderId="8" xfId="2" applyNumberFormat="1" applyFont="1" applyFill="1" applyBorder="1" applyAlignment="1" applyProtection="1">
      <alignment horizontal="left" vertical="center"/>
      <protection hidden="1"/>
    </xf>
    <xf numFmtId="164" fontId="1" fillId="8" borderId="0" xfId="2" applyNumberFormat="1" applyFont="1" applyFill="1" applyBorder="1" applyAlignment="1" applyProtection="1">
      <alignment horizontal="left" vertical="center"/>
      <protection hidden="1"/>
    </xf>
    <xf numFmtId="164" fontId="9" fillId="2" borderId="0" xfId="2" applyNumberFormat="1" applyFont="1" applyFill="1" applyBorder="1" applyAlignment="1" applyProtection="1">
      <alignment horizontal="center" vertical="center"/>
    </xf>
    <xf numFmtId="164" fontId="1" fillId="8" borderId="10" xfId="2" applyNumberFormat="1" applyFont="1" applyFill="1" applyBorder="1" applyAlignment="1" applyProtection="1">
      <alignment horizontal="left" vertical="center"/>
    </xf>
    <xf numFmtId="164" fontId="1" fillId="8" borderId="27" xfId="2" applyNumberFormat="1" applyFont="1" applyFill="1" applyBorder="1" applyAlignment="1" applyProtection="1">
      <alignment horizontal="left" vertical="center"/>
    </xf>
    <xf numFmtId="164" fontId="1" fillId="8" borderId="34" xfId="2" applyNumberFormat="1" applyFont="1" applyFill="1" applyBorder="1" applyAlignment="1" applyProtection="1">
      <alignment horizontal="left" vertical="center" wrapText="1"/>
      <protection hidden="1"/>
    </xf>
    <xf numFmtId="164" fontId="1" fillId="8" borderId="21" xfId="2" applyNumberFormat="1" applyFont="1" applyFill="1" applyBorder="1" applyAlignment="1" applyProtection="1">
      <alignment horizontal="left" vertical="center"/>
      <protection hidden="1"/>
    </xf>
    <xf numFmtId="164" fontId="1" fillId="8" borderId="22" xfId="2" applyNumberFormat="1" applyFont="1" applyFill="1" applyBorder="1" applyAlignment="1" applyProtection="1">
      <alignment horizontal="left" vertical="center"/>
      <protection hidden="1"/>
    </xf>
    <xf numFmtId="164" fontId="19" fillId="4" borderId="8" xfId="2" applyNumberFormat="1" applyFont="1" applyFill="1" applyBorder="1" applyAlignment="1" applyProtection="1">
      <alignment horizontal="left" wrapText="1"/>
      <protection hidden="1"/>
    </xf>
    <xf numFmtId="164" fontId="19" fillId="4" borderId="0" xfId="2" applyNumberFormat="1" applyFont="1" applyFill="1" applyBorder="1" applyAlignment="1" applyProtection="1">
      <alignment horizontal="left" wrapText="1"/>
      <protection hidden="1"/>
    </xf>
    <xf numFmtId="164" fontId="1" fillId="10" borderId="8" xfId="2" applyNumberFormat="1" applyFont="1" applyFill="1" applyBorder="1" applyAlignment="1" applyProtection="1">
      <alignment horizontal="left" wrapText="1"/>
      <protection hidden="1"/>
    </xf>
    <xf numFmtId="164" fontId="1" fillId="10" borderId="16" xfId="2" applyNumberFormat="1" applyFont="1" applyFill="1" applyBorder="1" applyAlignment="1" applyProtection="1">
      <alignment horizontal="left" wrapText="1"/>
      <protection hidden="1"/>
    </xf>
    <xf numFmtId="164" fontId="19" fillId="4" borderId="37" xfId="2" applyNumberFormat="1" applyFont="1" applyFill="1" applyBorder="1" applyAlignment="1" applyProtection="1">
      <alignment horizontal="left" wrapText="1"/>
      <protection hidden="1"/>
    </xf>
    <xf numFmtId="164" fontId="19" fillId="4" borderId="40" xfId="2" applyNumberFormat="1" applyFont="1" applyFill="1" applyBorder="1" applyAlignment="1" applyProtection="1">
      <alignment horizontal="left" wrapText="1"/>
      <protection hidden="1"/>
    </xf>
    <xf numFmtId="164" fontId="6" fillId="9" borderId="21" xfId="0" applyNumberFormat="1" applyFont="1" applyFill="1" applyBorder="1" applyAlignment="1" applyProtection="1">
      <alignment horizontal="center"/>
      <protection hidden="1"/>
    </xf>
    <xf numFmtId="164" fontId="6" fillId="9" borderId="22" xfId="0" applyNumberFormat="1" applyFont="1" applyFill="1" applyBorder="1" applyAlignment="1" applyProtection="1">
      <alignment horizontal="center"/>
      <protection hidden="1"/>
    </xf>
    <xf numFmtId="164" fontId="6" fillId="9" borderId="35" xfId="0" applyNumberFormat="1" applyFont="1" applyFill="1" applyBorder="1" applyAlignment="1" applyProtection="1">
      <alignment horizontal="center"/>
      <protection hidden="1"/>
    </xf>
    <xf numFmtId="164" fontId="8" fillId="10" borderId="11" xfId="2" applyNumberFormat="1" applyFont="1" applyFill="1" applyBorder="1" applyAlignment="1" applyProtection="1">
      <alignment horizontal="center"/>
      <protection hidden="1"/>
    </xf>
    <xf numFmtId="0" fontId="0" fillId="0" borderId="12" xfId="0" applyBorder="1" applyAlignment="1" applyProtection="1">
      <alignment horizontal="center"/>
      <protection hidden="1"/>
    </xf>
    <xf numFmtId="0" fontId="0" fillId="0" borderId="13" xfId="0" applyBorder="1" applyAlignment="1" applyProtection="1">
      <alignment horizontal="center"/>
      <protection hidden="1"/>
    </xf>
    <xf numFmtId="164" fontId="8" fillId="10" borderId="8" xfId="2" applyNumberFormat="1" applyFont="1" applyFill="1" applyBorder="1" applyAlignment="1" applyProtection="1">
      <alignment horizontal="left" wrapText="1"/>
      <protection hidden="1"/>
    </xf>
    <xf numFmtId="164" fontId="8" fillId="10" borderId="16" xfId="2" applyNumberFormat="1" applyFont="1" applyFill="1" applyBorder="1" applyAlignment="1" applyProtection="1">
      <alignment horizontal="left" wrapText="1"/>
      <protection hidden="1"/>
    </xf>
    <xf numFmtId="164" fontId="1" fillId="10" borderId="21" xfId="2" applyNumberFormat="1" applyFont="1" applyFill="1" applyBorder="1" applyAlignment="1" applyProtection="1">
      <alignment horizontal="left" wrapText="1"/>
      <protection hidden="1"/>
    </xf>
    <xf numFmtId="164" fontId="1" fillId="10" borderId="23" xfId="2" applyNumberFormat="1" applyFont="1" applyFill="1" applyBorder="1" applyAlignment="1" applyProtection="1">
      <alignment horizontal="left" wrapText="1"/>
      <protection hidden="1"/>
    </xf>
    <xf numFmtId="164" fontId="4" fillId="2" borderId="20" xfId="2" applyNumberFormat="1" applyFont="1" applyFill="1" applyBorder="1" applyAlignment="1" applyProtection="1">
      <alignment horizontal="left" vertical="center" wrapText="1"/>
    </xf>
    <xf numFmtId="164" fontId="4" fillId="2" borderId="0" xfId="2" applyNumberFormat="1" applyFont="1" applyFill="1" applyBorder="1" applyAlignment="1" applyProtection="1">
      <alignment horizontal="left" vertical="center" wrapText="1"/>
    </xf>
    <xf numFmtId="164" fontId="1" fillId="10" borderId="8" xfId="2" applyNumberFormat="1" applyFont="1" applyFill="1" applyBorder="1" applyAlignment="1" applyProtection="1">
      <alignment wrapText="1"/>
      <protection hidden="1"/>
    </xf>
    <xf numFmtId="164" fontId="1" fillId="10" borderId="16" xfId="2" applyNumberFormat="1" applyFont="1" applyFill="1" applyBorder="1" applyAlignment="1" applyProtection="1">
      <alignment wrapText="1"/>
      <protection hidden="1"/>
    </xf>
    <xf numFmtId="165" fontId="8" fillId="8" borderId="0" xfId="2" applyNumberFormat="1" applyFont="1" applyFill="1" applyBorder="1" applyAlignment="1" applyProtection="1">
      <alignment horizontal="center" vertical="center"/>
    </xf>
    <xf numFmtId="164" fontId="1" fillId="10" borderId="37" xfId="2" applyNumberFormat="1" applyFont="1" applyFill="1" applyBorder="1" applyAlignment="1" applyProtection="1">
      <alignment wrapText="1"/>
      <protection hidden="1"/>
    </xf>
    <xf numFmtId="164" fontId="1" fillId="10" borderId="38" xfId="2" applyNumberFormat="1" applyFont="1" applyFill="1" applyBorder="1" applyAlignment="1" applyProtection="1">
      <alignment wrapText="1"/>
      <protection hidden="1"/>
    </xf>
    <xf numFmtId="164" fontId="1" fillId="10" borderId="41" xfId="2" applyNumberFormat="1" applyFont="1" applyFill="1" applyBorder="1" applyAlignment="1" applyProtection="1">
      <alignment wrapText="1"/>
      <protection hidden="1"/>
    </xf>
    <xf numFmtId="164" fontId="1" fillId="10" borderId="20" xfId="2" applyNumberFormat="1" applyFont="1" applyFill="1" applyBorder="1" applyAlignment="1" applyProtection="1">
      <alignment horizontal="left" wrapText="1"/>
      <protection hidden="1"/>
    </xf>
    <xf numFmtId="164" fontId="1" fillId="14" borderId="1" xfId="2" applyNumberFormat="1" applyFont="1" applyFill="1" applyBorder="1" applyAlignment="1" applyProtection="1">
      <alignment horizontal="left" vertical="center" wrapText="1"/>
      <protection locked="0"/>
    </xf>
    <xf numFmtId="164" fontId="1" fillId="14" borderId="2" xfId="2" applyNumberFormat="1" applyFont="1" applyFill="1" applyBorder="1" applyAlignment="1" applyProtection="1">
      <alignment horizontal="left" vertical="center" wrapText="1"/>
      <protection locked="0"/>
    </xf>
    <xf numFmtId="164" fontId="1" fillId="14" borderId="44" xfId="2" applyNumberFormat="1" applyFont="1" applyFill="1" applyBorder="1" applyAlignment="1" applyProtection="1">
      <alignment horizontal="left" vertical="center" wrapText="1"/>
      <protection locked="0"/>
    </xf>
    <xf numFmtId="164" fontId="1" fillId="14" borderId="45" xfId="2" applyNumberFormat="1" applyFont="1" applyFill="1" applyBorder="1" applyAlignment="1" applyProtection="1">
      <alignment horizontal="left" vertical="center" wrapText="1"/>
      <protection locked="0"/>
    </xf>
    <xf numFmtId="164" fontId="1" fillId="14" borderId="46" xfId="2" applyNumberFormat="1" applyFont="1" applyFill="1" applyBorder="1" applyAlignment="1" applyProtection="1">
      <alignment horizontal="left" vertical="center" wrapText="1"/>
      <protection locked="0"/>
    </xf>
    <xf numFmtId="164" fontId="1" fillId="14" borderId="47" xfId="2" applyNumberFormat="1" applyFont="1" applyFill="1" applyBorder="1" applyAlignment="1" applyProtection="1">
      <alignment horizontal="left" vertical="center" wrapText="1"/>
      <protection locked="0"/>
    </xf>
    <xf numFmtId="0" fontId="0" fillId="0" borderId="0" xfId="0" applyProtection="1"/>
    <xf numFmtId="164" fontId="4" fillId="8" borderId="34" xfId="1" applyNumberFormat="1" applyFont="1" applyFill="1" applyBorder="1" applyAlignment="1" applyProtection="1">
      <alignment horizontal="left" vertical="center" wrapText="1"/>
    </xf>
    <xf numFmtId="164" fontId="4" fillId="8" borderId="22" xfId="1" applyNumberFormat="1" applyFont="1" applyFill="1" applyBorder="1" applyAlignment="1" applyProtection="1">
      <alignment horizontal="left" vertical="center" wrapText="1"/>
    </xf>
    <xf numFmtId="164" fontId="4" fillId="8" borderId="20" xfId="1" applyNumberFormat="1" applyFont="1" applyFill="1" applyBorder="1" applyAlignment="1" applyProtection="1">
      <alignment horizontal="left" vertical="center" wrapText="1"/>
    </xf>
    <xf numFmtId="164" fontId="4" fillId="8" borderId="0" xfId="1" applyNumberFormat="1" applyFont="1" applyFill="1" applyBorder="1" applyAlignment="1" applyProtection="1">
      <alignment horizontal="left" vertical="center" wrapText="1"/>
    </xf>
    <xf numFmtId="165" fontId="8" fillId="14" borderId="0" xfId="2" applyNumberFormat="1" applyFont="1" applyFill="1" applyBorder="1" applyAlignment="1" applyProtection="1">
      <alignment horizontal="center" vertical="center"/>
    </xf>
    <xf numFmtId="164" fontId="9" fillId="2" borderId="16" xfId="2" applyNumberFormat="1" applyFont="1" applyFill="1" applyBorder="1" applyAlignment="1" applyProtection="1">
      <alignment horizontal="center" vertical="center"/>
    </xf>
    <xf numFmtId="164" fontId="1" fillId="12" borderId="36" xfId="1" applyNumberFormat="1" applyFont="1" applyFill="1" applyBorder="1" applyAlignment="1" applyProtection="1">
      <alignment horizontal="center"/>
      <protection locked="0"/>
    </xf>
    <xf numFmtId="164" fontId="1" fillId="12" borderId="14" xfId="1" applyNumberFormat="1" applyFont="1" applyFill="1" applyBorder="1" applyAlignment="1" applyProtection="1">
      <alignment horizontal="center"/>
      <protection locked="0"/>
    </xf>
    <xf numFmtId="164" fontId="1" fillId="12" borderId="15" xfId="1" applyNumberFormat="1" applyFont="1" applyFill="1" applyBorder="1" applyAlignment="1" applyProtection="1">
      <alignment horizontal="center"/>
      <protection locked="0"/>
    </xf>
    <xf numFmtId="164" fontId="1" fillId="12" borderId="20" xfId="1" applyNumberFormat="1" applyFont="1" applyFill="1" applyBorder="1" applyAlignment="1" applyProtection="1">
      <alignment horizontal="center"/>
      <protection locked="0"/>
    </xf>
    <xf numFmtId="164" fontId="1" fillId="12" borderId="0" xfId="1" applyNumberFormat="1" applyFont="1" applyFill="1" applyBorder="1" applyAlignment="1" applyProtection="1">
      <alignment horizontal="center"/>
      <protection locked="0"/>
    </xf>
    <xf numFmtId="164" fontId="1" fillId="12" borderId="16" xfId="1" applyNumberFormat="1" applyFont="1" applyFill="1" applyBorder="1" applyAlignment="1" applyProtection="1">
      <alignment horizontal="center"/>
      <protection locked="0"/>
    </xf>
    <xf numFmtId="164" fontId="1" fillId="12" borderId="34" xfId="1" applyNumberFormat="1" applyFont="1" applyFill="1" applyBorder="1" applyAlignment="1" applyProtection="1">
      <alignment horizontal="center"/>
      <protection locked="0"/>
    </xf>
    <xf numFmtId="164" fontId="1" fillId="12" borderId="22" xfId="1" applyNumberFormat="1" applyFont="1" applyFill="1" applyBorder="1" applyAlignment="1" applyProtection="1">
      <alignment horizontal="center"/>
      <protection locked="0"/>
    </xf>
    <xf numFmtId="164" fontId="1" fillId="12" borderId="23" xfId="1" applyNumberFormat="1" applyFont="1" applyFill="1" applyBorder="1" applyAlignment="1" applyProtection="1">
      <alignment horizontal="center"/>
      <protection locked="0"/>
    </xf>
    <xf numFmtId="164" fontId="4" fillId="8" borderId="49" xfId="1" applyNumberFormat="1" applyFont="1" applyFill="1" applyBorder="1" applyAlignment="1" applyProtection="1">
      <alignment horizontal="left" wrapText="1"/>
    </xf>
    <xf numFmtId="164" fontId="4" fillId="8" borderId="12" xfId="1" applyNumberFormat="1" applyFont="1" applyFill="1" applyBorder="1" applyAlignment="1" applyProtection="1">
      <alignment horizontal="left" wrapText="1"/>
    </xf>
    <xf numFmtId="164" fontId="1" fillId="13" borderId="68" xfId="2" applyNumberFormat="1" applyFont="1" applyFill="1" applyBorder="1" applyAlignment="1" applyProtection="1">
      <alignment horizontal="center"/>
      <protection locked="0"/>
    </xf>
    <xf numFmtId="164" fontId="13" fillId="13" borderId="68" xfId="3" applyNumberFormat="1" applyFont="1" applyFill="1" applyBorder="1" applyAlignment="1" applyProtection="1">
      <alignment horizontal="center"/>
      <protection locked="0"/>
    </xf>
    <xf numFmtId="164" fontId="1" fillId="13" borderId="69" xfId="2" applyNumberFormat="1" applyFont="1" applyFill="1" applyBorder="1" applyAlignment="1" applyProtection="1">
      <alignment horizontal="left"/>
      <protection locked="0"/>
    </xf>
    <xf numFmtId="164" fontId="1" fillId="13" borderId="9" xfId="2" applyNumberFormat="1" applyFont="1" applyFill="1" applyBorder="1" applyAlignment="1" applyProtection="1">
      <alignment horizontal="left"/>
      <protection locked="0"/>
    </xf>
    <xf numFmtId="164" fontId="1" fillId="13" borderId="70" xfId="2" applyNumberFormat="1" applyFont="1" applyFill="1" applyBorder="1" applyAlignment="1" applyProtection="1">
      <alignment horizontal="left"/>
      <protection locked="0"/>
    </xf>
  </cellXfs>
  <cellStyles count="6">
    <cellStyle name="Currency" xfId="5" builtinId="4"/>
    <cellStyle name="Hyperlink" xfId="3" builtinId="8"/>
    <cellStyle name="Normal" xfId="0" builtinId="0"/>
    <cellStyle name="Normal 36 2" xfId="1"/>
    <cellStyle name="Normal_Sheet1 10 2 2" xfId="2"/>
    <cellStyle name="Normal_Sheet1 2 2" xfId="4"/>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are1.rtr.at\p-lw\21%20data%20collection\Aust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MVN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qid=1570016959862&amp;uri=CELEX:C2019/150/01" TargetMode="External"/><Relationship Id="rId2" Type="http://schemas.openxmlformats.org/officeDocument/2006/relationships/hyperlink" Target="https://eur-lex.europa.eu/legal-content/EN/TXT/?qid=1570016959862&amp;uri=CELEX:C2019/121/02" TargetMode="External"/><Relationship Id="rId1" Type="http://schemas.openxmlformats.org/officeDocument/2006/relationships/hyperlink" Target="https://eur-lex.europa.eu/legal-content/EN/TXT/?qid=1570016959862&amp;uri=CELEX:C2019/076/03"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Y42"/>
  <sheetViews>
    <sheetView topLeftCell="A10" zoomScale="70" zoomScaleNormal="70" workbookViewId="0">
      <selection activeCell="Q5" sqref="Q5"/>
    </sheetView>
  </sheetViews>
  <sheetFormatPr defaultColWidth="9.1796875" defaultRowHeight="14.5" x14ac:dyDescent="0.35"/>
  <cols>
    <col min="1" max="1" width="25" style="261" customWidth="1"/>
    <col min="2" max="2" width="15.81640625" style="261" customWidth="1"/>
    <col min="3" max="8" width="9.1796875" style="261"/>
    <col min="9" max="9" width="56.54296875" style="261" customWidth="1"/>
    <col min="10" max="13" width="9.1796875" style="261"/>
    <col min="14" max="14" width="13.81640625" style="261" customWidth="1"/>
    <col min="15" max="15" width="13.1796875" style="261" customWidth="1"/>
    <col min="16" max="16" width="14.81640625" style="261" customWidth="1"/>
    <col min="17" max="17" width="14.1796875" style="261" customWidth="1"/>
    <col min="18" max="22" width="9.1796875" style="261"/>
    <col min="23" max="23" width="13.453125" style="261" customWidth="1"/>
    <col min="24" max="24" width="13.26953125" style="261" customWidth="1"/>
    <col min="25" max="25" width="13.54296875" style="261" customWidth="1"/>
    <col min="26" max="30" width="9.1796875" style="261"/>
    <col min="31" max="31" width="12.1796875" style="261" customWidth="1"/>
    <col min="32" max="32" width="13" style="261" customWidth="1"/>
    <col min="33" max="33" width="13.453125" style="261" customWidth="1"/>
    <col min="34" max="16384" width="9.1796875" style="261"/>
  </cols>
  <sheetData>
    <row r="2" spans="1:24" ht="33.75" customHeight="1" x14ac:dyDescent="0.35">
      <c r="A2" s="286" t="s">
        <v>399</v>
      </c>
      <c r="B2" s="286"/>
      <c r="C2" s="286"/>
      <c r="D2" s="286"/>
      <c r="E2" s="286"/>
      <c r="F2" s="286"/>
      <c r="G2" s="286"/>
      <c r="H2" s="286"/>
      <c r="I2" s="286"/>
    </row>
    <row r="3" spans="1:24" ht="36" customHeight="1" x14ac:dyDescent="0.35">
      <c r="A3" s="287" t="s">
        <v>400</v>
      </c>
      <c r="B3" s="288"/>
      <c r="C3" s="288"/>
      <c r="D3" s="288"/>
      <c r="E3" s="288"/>
      <c r="F3" s="288"/>
      <c r="G3" s="288"/>
      <c r="H3" s="288"/>
      <c r="I3" s="288"/>
    </row>
    <row r="4" spans="1:24" ht="36" customHeight="1" x14ac:dyDescent="0.35">
      <c r="A4" s="156" t="s">
        <v>401</v>
      </c>
      <c r="B4" s="289" t="s">
        <v>402</v>
      </c>
      <c r="C4" s="289"/>
      <c r="D4" s="289"/>
      <c r="E4" s="289"/>
      <c r="F4" s="289"/>
      <c r="G4" s="289"/>
      <c r="H4" s="289"/>
      <c r="I4" s="289"/>
    </row>
    <row r="5" spans="1:24" ht="84" customHeight="1" x14ac:dyDescent="0.35">
      <c r="A5" s="157" t="s">
        <v>403</v>
      </c>
      <c r="B5" s="285" t="s">
        <v>404</v>
      </c>
      <c r="C5" s="285"/>
      <c r="D5" s="285"/>
      <c r="E5" s="285"/>
      <c r="F5" s="285"/>
      <c r="G5" s="285"/>
      <c r="H5" s="285"/>
      <c r="I5" s="285"/>
      <c r="J5" s="158"/>
      <c r="K5" s="158"/>
      <c r="L5" s="158"/>
      <c r="M5" s="158"/>
      <c r="N5" s="158"/>
      <c r="O5" s="158"/>
      <c r="P5" s="158"/>
      <c r="Q5" s="158"/>
      <c r="R5" s="158"/>
    </row>
    <row r="6" spans="1:24" ht="147" customHeight="1" x14ac:dyDescent="0.35">
      <c r="A6" s="259" t="s">
        <v>405</v>
      </c>
      <c r="B6" s="285" t="s">
        <v>406</v>
      </c>
      <c r="C6" s="285"/>
      <c r="D6" s="285"/>
      <c r="E6" s="285"/>
      <c r="F6" s="285"/>
      <c r="G6" s="285"/>
      <c r="H6" s="285"/>
      <c r="I6" s="285"/>
      <c r="J6" s="159"/>
      <c r="K6" s="159"/>
      <c r="L6" s="159"/>
      <c r="M6" s="159"/>
      <c r="N6" s="159"/>
      <c r="O6" s="159"/>
      <c r="P6" s="159"/>
      <c r="Q6" s="158"/>
      <c r="R6" s="158"/>
    </row>
    <row r="7" spans="1:24" ht="84" customHeight="1" x14ac:dyDescent="0.35">
      <c r="A7" s="259" t="s">
        <v>407</v>
      </c>
      <c r="B7" s="285" t="s">
        <v>408</v>
      </c>
      <c r="C7" s="285"/>
      <c r="D7" s="285"/>
      <c r="E7" s="285"/>
      <c r="F7" s="285"/>
      <c r="G7" s="285"/>
      <c r="H7" s="285"/>
      <c r="I7" s="285"/>
      <c r="J7" s="158"/>
      <c r="K7" s="158"/>
      <c r="L7" s="158"/>
      <c r="M7" s="158"/>
      <c r="N7" s="158"/>
      <c r="O7" s="158"/>
      <c r="P7" s="158"/>
      <c r="Q7" s="158"/>
      <c r="R7" s="158"/>
    </row>
    <row r="8" spans="1:24" ht="137.25" customHeight="1" x14ac:dyDescent="0.35">
      <c r="A8" s="259" t="s">
        <v>409</v>
      </c>
      <c r="B8" s="285" t="s">
        <v>410</v>
      </c>
      <c r="C8" s="285"/>
      <c r="D8" s="285"/>
      <c r="E8" s="285"/>
      <c r="F8" s="285"/>
      <c r="G8" s="285"/>
      <c r="H8" s="285"/>
      <c r="I8" s="285"/>
      <c r="J8" s="158"/>
      <c r="K8" s="158"/>
      <c r="L8" s="158"/>
      <c r="M8" s="158"/>
      <c r="N8" s="158"/>
      <c r="O8" s="158"/>
      <c r="P8" s="158"/>
      <c r="Q8" s="158"/>
      <c r="R8" s="158"/>
    </row>
    <row r="9" spans="1:24" ht="108.5" x14ac:dyDescent="0.35">
      <c r="A9" s="160" t="s">
        <v>32</v>
      </c>
      <c r="B9" s="290" t="s">
        <v>411</v>
      </c>
      <c r="C9" s="291"/>
      <c r="D9" s="291"/>
      <c r="E9" s="291"/>
      <c r="F9" s="291"/>
      <c r="G9" s="291"/>
      <c r="H9" s="291"/>
      <c r="I9" s="292"/>
      <c r="J9" s="158"/>
      <c r="K9" s="158"/>
      <c r="L9" s="158"/>
      <c r="M9" s="158"/>
      <c r="N9" s="158"/>
      <c r="O9" s="158"/>
      <c r="P9" s="158"/>
      <c r="Q9" s="158"/>
      <c r="R9" s="158"/>
    </row>
    <row r="10" spans="1:24" ht="84" customHeight="1" x14ac:dyDescent="0.35">
      <c r="A10" s="259" t="s">
        <v>412</v>
      </c>
      <c r="B10" s="293" t="s">
        <v>413</v>
      </c>
      <c r="C10" s="289" t="s">
        <v>414</v>
      </c>
      <c r="D10" s="289"/>
      <c r="E10" s="289"/>
      <c r="F10" s="289"/>
      <c r="G10" s="289"/>
      <c r="H10" s="289"/>
      <c r="I10" s="289"/>
      <c r="J10" s="158"/>
      <c r="K10" s="158"/>
      <c r="L10" s="158"/>
      <c r="M10" s="158"/>
      <c r="N10" s="158"/>
      <c r="O10" s="158"/>
      <c r="P10" s="158"/>
      <c r="Q10" s="158"/>
      <c r="R10" s="158"/>
      <c r="S10" s="158"/>
      <c r="T10" s="158"/>
      <c r="U10" s="158"/>
      <c r="V10" s="158"/>
      <c r="W10" s="158"/>
      <c r="X10" s="158"/>
    </row>
    <row r="11" spans="1:24" ht="85.5" customHeight="1" x14ac:dyDescent="0.35">
      <c r="A11" s="259" t="s">
        <v>415</v>
      </c>
      <c r="B11" s="294"/>
      <c r="C11" s="289" t="s">
        <v>416</v>
      </c>
      <c r="D11" s="289"/>
      <c r="E11" s="289"/>
      <c r="F11" s="289"/>
      <c r="G11" s="289"/>
      <c r="H11" s="289"/>
      <c r="I11" s="289"/>
      <c r="J11" s="161"/>
      <c r="K11" s="162"/>
      <c r="L11" s="162"/>
      <c r="M11" s="162"/>
      <c r="N11" s="162"/>
      <c r="O11" s="162"/>
      <c r="P11" s="162"/>
      <c r="Q11" s="162"/>
      <c r="R11" s="162"/>
      <c r="S11" s="163"/>
      <c r="T11" s="162"/>
      <c r="U11" s="162"/>
      <c r="V11" s="162"/>
      <c r="W11" s="162"/>
      <c r="X11" s="162"/>
    </row>
    <row r="12" spans="1:24" ht="84.75" customHeight="1" x14ac:dyDescent="0.35">
      <c r="A12" s="259" t="s">
        <v>417</v>
      </c>
      <c r="B12" s="294"/>
      <c r="C12" s="296" t="s">
        <v>418</v>
      </c>
      <c r="D12" s="291"/>
      <c r="E12" s="291"/>
      <c r="F12" s="291"/>
      <c r="G12" s="291"/>
      <c r="H12" s="291"/>
      <c r="I12" s="292"/>
      <c r="J12" s="164"/>
      <c r="K12" s="162"/>
      <c r="L12" s="162"/>
      <c r="M12" s="162"/>
      <c r="N12" s="162"/>
      <c r="O12" s="162"/>
      <c r="P12" s="162"/>
      <c r="Q12" s="162"/>
      <c r="R12" s="162"/>
      <c r="S12" s="163"/>
      <c r="T12" s="162"/>
      <c r="U12" s="162"/>
      <c r="V12" s="162"/>
      <c r="W12" s="162"/>
      <c r="X12" s="162"/>
    </row>
    <row r="13" spans="1:24" ht="84.75" customHeight="1" x14ac:dyDescent="0.35">
      <c r="A13" s="259" t="s">
        <v>419</v>
      </c>
      <c r="B13" s="294"/>
      <c r="C13" s="296" t="s">
        <v>420</v>
      </c>
      <c r="D13" s="291"/>
      <c r="E13" s="291"/>
      <c r="F13" s="291"/>
      <c r="G13" s="291"/>
      <c r="H13" s="291"/>
      <c r="I13" s="292"/>
      <c r="J13" s="164"/>
      <c r="K13" s="162"/>
      <c r="L13" s="162"/>
      <c r="M13" s="162"/>
      <c r="N13" s="162"/>
      <c r="O13" s="162"/>
      <c r="P13" s="162"/>
      <c r="Q13" s="162"/>
      <c r="R13" s="162"/>
      <c r="S13" s="163"/>
      <c r="T13" s="162"/>
      <c r="U13" s="162"/>
      <c r="V13" s="162"/>
      <c r="W13" s="162"/>
      <c r="X13" s="162"/>
    </row>
    <row r="14" spans="1:24" ht="72" customHeight="1" x14ac:dyDescent="0.35">
      <c r="A14" s="297" t="s">
        <v>421</v>
      </c>
      <c r="B14" s="295"/>
      <c r="C14" s="289" t="s">
        <v>422</v>
      </c>
      <c r="D14" s="298"/>
      <c r="E14" s="298"/>
      <c r="F14" s="298"/>
      <c r="G14" s="298"/>
      <c r="H14" s="298"/>
      <c r="I14" s="298"/>
      <c r="J14" s="158"/>
      <c r="K14" s="158"/>
      <c r="L14" s="162"/>
      <c r="M14" s="162"/>
      <c r="N14" s="163"/>
      <c r="O14" s="162"/>
      <c r="P14" s="162"/>
      <c r="Q14" s="162"/>
      <c r="R14" s="162"/>
      <c r="S14" s="163"/>
      <c r="T14" s="162"/>
      <c r="U14" s="162"/>
      <c r="V14" s="162"/>
      <c r="W14" s="162"/>
      <c r="X14" s="162"/>
    </row>
    <row r="15" spans="1:24" ht="57.75" hidden="1" customHeight="1" x14ac:dyDescent="0.35">
      <c r="A15" s="297"/>
      <c r="B15" s="260"/>
      <c r="C15" s="298"/>
      <c r="D15" s="298"/>
      <c r="E15" s="298"/>
      <c r="F15" s="298"/>
      <c r="G15" s="298"/>
      <c r="H15" s="298"/>
      <c r="I15" s="298"/>
      <c r="J15" s="158"/>
      <c r="K15" s="158"/>
      <c r="L15" s="162"/>
      <c r="M15" s="162"/>
      <c r="N15" s="162"/>
      <c r="O15" s="162"/>
      <c r="P15" s="162"/>
      <c r="Q15" s="162"/>
      <c r="R15" s="162"/>
      <c r="S15" s="162"/>
      <c r="T15" s="162"/>
      <c r="U15" s="162"/>
      <c r="V15" s="162"/>
      <c r="W15" s="162"/>
      <c r="X15" s="162"/>
    </row>
    <row r="16" spans="1:24" ht="45.75" customHeight="1" x14ac:dyDescent="0.35">
      <c r="A16" s="259" t="s">
        <v>423</v>
      </c>
      <c r="B16" s="299" t="s">
        <v>424</v>
      </c>
      <c r="C16" s="291"/>
      <c r="D16" s="291"/>
      <c r="E16" s="291"/>
      <c r="F16" s="291"/>
      <c r="G16" s="291"/>
      <c r="H16" s="291"/>
      <c r="I16" s="292"/>
      <c r="J16" s="165"/>
      <c r="K16" s="158"/>
      <c r="L16" s="158"/>
      <c r="M16" s="158"/>
      <c r="N16" s="158"/>
      <c r="O16" s="158"/>
      <c r="P16" s="158"/>
      <c r="Q16" s="158"/>
      <c r="R16" s="158"/>
    </row>
    <row r="17" spans="1:25" ht="124.5" customHeight="1" x14ac:dyDescent="0.35">
      <c r="A17" s="259" t="s">
        <v>425</v>
      </c>
      <c r="B17" s="289" t="s">
        <v>426</v>
      </c>
      <c r="C17" s="289"/>
      <c r="D17" s="289"/>
      <c r="E17" s="289"/>
      <c r="F17" s="289"/>
      <c r="G17" s="289"/>
      <c r="H17" s="289"/>
      <c r="I17" s="289"/>
      <c r="J17" s="158"/>
      <c r="K17" s="158"/>
      <c r="L17" s="158"/>
      <c r="M17" s="158"/>
      <c r="N17" s="158"/>
      <c r="O17" s="158"/>
      <c r="P17" s="158"/>
      <c r="Q17" s="158"/>
      <c r="R17" s="158"/>
    </row>
    <row r="18" spans="1:25" ht="84" customHeight="1" x14ac:dyDescent="0.35">
      <c r="A18" s="259" t="s">
        <v>427</v>
      </c>
      <c r="B18" s="285" t="s">
        <v>428</v>
      </c>
      <c r="C18" s="285"/>
      <c r="D18" s="285"/>
      <c r="E18" s="285"/>
      <c r="F18" s="285"/>
      <c r="G18" s="285"/>
      <c r="H18" s="285"/>
      <c r="I18" s="285"/>
      <c r="J18" s="158"/>
      <c r="K18" s="158"/>
      <c r="L18" s="158"/>
      <c r="M18" s="158"/>
      <c r="N18" s="158"/>
      <c r="O18" s="158"/>
      <c r="P18" s="158"/>
      <c r="Q18" s="158"/>
      <c r="R18" s="158"/>
    </row>
    <row r="19" spans="1:25" ht="84" customHeight="1" x14ac:dyDescent="0.35">
      <c r="A19" s="259" t="s">
        <v>429</v>
      </c>
      <c r="B19" s="285" t="s">
        <v>430</v>
      </c>
      <c r="C19" s="285"/>
      <c r="D19" s="285"/>
      <c r="E19" s="285"/>
      <c r="F19" s="285"/>
      <c r="G19" s="285"/>
      <c r="H19" s="285"/>
      <c r="I19" s="285"/>
      <c r="J19" s="158"/>
      <c r="K19" s="158"/>
      <c r="L19" s="158"/>
      <c r="M19" s="158"/>
      <c r="N19" s="158"/>
      <c r="O19" s="158"/>
      <c r="P19" s="158"/>
      <c r="Q19" s="158"/>
      <c r="R19" s="158"/>
    </row>
    <row r="20" spans="1:25" ht="84" customHeight="1" x14ac:dyDescent="0.35">
      <c r="A20" s="259" t="s">
        <v>431</v>
      </c>
      <c r="B20" s="285" t="s">
        <v>432</v>
      </c>
      <c r="C20" s="285"/>
      <c r="D20" s="285"/>
      <c r="E20" s="285"/>
      <c r="F20" s="285"/>
      <c r="G20" s="285"/>
      <c r="H20" s="285"/>
      <c r="I20" s="285"/>
      <c r="J20" s="158"/>
      <c r="K20" s="158"/>
      <c r="L20" s="158"/>
      <c r="M20" s="158"/>
      <c r="N20" s="158"/>
      <c r="O20" s="158"/>
      <c r="P20" s="158"/>
      <c r="Q20" s="158"/>
      <c r="R20" s="158"/>
    </row>
    <row r="21" spans="1:25" ht="158.25" customHeight="1" x14ac:dyDescent="0.35">
      <c r="A21" s="259" t="s">
        <v>433</v>
      </c>
      <c r="B21" s="285" t="s">
        <v>434</v>
      </c>
      <c r="C21" s="285"/>
      <c r="D21" s="285"/>
      <c r="E21" s="285"/>
      <c r="F21" s="285"/>
      <c r="G21" s="285"/>
      <c r="H21" s="285"/>
      <c r="I21" s="285"/>
      <c r="J21" s="158"/>
      <c r="K21" s="158"/>
      <c r="L21" s="158"/>
      <c r="M21" s="158"/>
      <c r="N21" s="158"/>
      <c r="O21" s="158"/>
      <c r="P21" s="158"/>
      <c r="Q21" s="158"/>
      <c r="R21" s="158"/>
    </row>
    <row r="22" spans="1:25" ht="142.5" customHeight="1" x14ac:dyDescent="0.35">
      <c r="A22" s="166" t="s">
        <v>435</v>
      </c>
      <c r="B22" s="289" t="s">
        <v>436</v>
      </c>
      <c r="C22" s="289"/>
      <c r="D22" s="289"/>
      <c r="E22" s="289"/>
      <c r="F22" s="289"/>
      <c r="G22" s="289"/>
      <c r="H22" s="289"/>
      <c r="I22" s="289"/>
      <c r="J22" s="158"/>
      <c r="K22" s="158"/>
      <c r="L22" s="158"/>
      <c r="M22" s="158"/>
      <c r="N22" s="158"/>
      <c r="O22" s="158"/>
      <c r="P22" s="158"/>
      <c r="Q22" s="158"/>
      <c r="R22" s="158"/>
    </row>
    <row r="23" spans="1:25" ht="133.5" customHeight="1" x14ac:dyDescent="0.35">
      <c r="A23" s="259" t="s">
        <v>437</v>
      </c>
      <c r="B23" s="285" t="s">
        <v>438</v>
      </c>
      <c r="C23" s="285"/>
      <c r="D23" s="285"/>
      <c r="E23" s="285"/>
      <c r="F23" s="285"/>
      <c r="G23" s="285"/>
      <c r="H23" s="285"/>
      <c r="I23" s="285"/>
      <c r="J23" s="158"/>
      <c r="K23" s="158"/>
      <c r="L23" s="158"/>
      <c r="M23" s="158"/>
      <c r="N23" s="158"/>
      <c r="O23" s="158"/>
      <c r="P23" s="158"/>
      <c r="Q23" s="158"/>
      <c r="R23" s="158"/>
    </row>
    <row r="24" spans="1:25" ht="73.5" customHeight="1" x14ac:dyDescent="0.35">
      <c r="A24" s="167" t="s">
        <v>439</v>
      </c>
      <c r="B24" s="285" t="s">
        <v>440</v>
      </c>
      <c r="C24" s="298"/>
      <c r="D24" s="298"/>
      <c r="E24" s="298"/>
      <c r="F24" s="298"/>
      <c r="G24" s="298"/>
      <c r="H24" s="298"/>
      <c r="I24" s="298"/>
      <c r="J24" s="158"/>
      <c r="K24" s="158"/>
      <c r="L24" s="158"/>
      <c r="M24" s="158"/>
      <c r="N24" s="158"/>
      <c r="O24" s="158"/>
      <c r="P24" s="158"/>
      <c r="Q24" s="158"/>
      <c r="R24" s="158"/>
    </row>
    <row r="25" spans="1:25" ht="108" customHeight="1" x14ac:dyDescent="0.35">
      <c r="A25" s="166" t="s">
        <v>441</v>
      </c>
      <c r="B25" s="285" t="s">
        <v>442</v>
      </c>
      <c r="C25" s="285"/>
      <c r="D25" s="285"/>
      <c r="E25" s="285"/>
      <c r="F25" s="285"/>
      <c r="G25" s="285"/>
      <c r="H25" s="285"/>
      <c r="I25" s="285"/>
      <c r="J25" s="158"/>
      <c r="K25" s="158"/>
      <c r="L25" s="158"/>
      <c r="M25" s="158"/>
      <c r="N25" s="158"/>
      <c r="O25" s="158"/>
      <c r="P25" s="158"/>
      <c r="Q25" s="158"/>
      <c r="R25" s="158"/>
    </row>
    <row r="26" spans="1:25" ht="84" customHeight="1" x14ac:dyDescent="0.35">
      <c r="A26" s="301" t="s">
        <v>443</v>
      </c>
      <c r="B26" s="285" t="s">
        <v>444</v>
      </c>
      <c r="C26" s="285"/>
      <c r="D26" s="285"/>
      <c r="E26" s="285"/>
      <c r="F26" s="285"/>
      <c r="G26" s="285"/>
      <c r="H26" s="285"/>
      <c r="I26" s="285"/>
      <c r="J26" s="302" t="s">
        <v>445</v>
      </c>
      <c r="K26" s="302"/>
      <c r="L26" s="302"/>
      <c r="M26" s="302"/>
      <c r="N26" s="302"/>
      <c r="O26" s="302"/>
      <c r="P26" s="302"/>
      <c r="Q26" s="303"/>
      <c r="R26" s="304" t="s">
        <v>446</v>
      </c>
      <c r="S26" s="302"/>
      <c r="T26" s="302"/>
      <c r="U26" s="302"/>
      <c r="V26" s="302"/>
      <c r="W26" s="302"/>
      <c r="X26" s="302"/>
      <c r="Y26" s="303"/>
    </row>
    <row r="27" spans="1:25" ht="84" customHeight="1" x14ac:dyDescent="0.35">
      <c r="A27" s="301"/>
      <c r="B27" s="285"/>
      <c r="C27" s="285"/>
      <c r="D27" s="285"/>
      <c r="E27" s="285"/>
      <c r="F27" s="285"/>
      <c r="G27" s="285"/>
      <c r="H27" s="285"/>
      <c r="I27" s="285"/>
      <c r="J27" s="302" t="s">
        <v>447</v>
      </c>
      <c r="K27" s="302"/>
      <c r="L27" s="302"/>
      <c r="M27" s="302"/>
      <c r="N27" s="303"/>
      <c r="O27" s="168" t="s">
        <v>448</v>
      </c>
      <c r="P27" s="168" t="s">
        <v>449</v>
      </c>
      <c r="Q27" s="168" t="s">
        <v>450</v>
      </c>
      <c r="R27" s="302" t="s">
        <v>447</v>
      </c>
      <c r="S27" s="302"/>
      <c r="T27" s="302"/>
      <c r="U27" s="302"/>
      <c r="V27" s="303"/>
      <c r="W27" s="168" t="s">
        <v>448</v>
      </c>
      <c r="X27" s="168" t="s">
        <v>449</v>
      </c>
      <c r="Y27" s="168" t="s">
        <v>450</v>
      </c>
    </row>
    <row r="28" spans="1:25" ht="84" customHeight="1" x14ac:dyDescent="0.35">
      <c r="A28" s="301"/>
      <c r="B28" s="285"/>
      <c r="C28" s="285"/>
      <c r="D28" s="285"/>
      <c r="E28" s="285"/>
      <c r="F28" s="285"/>
      <c r="G28" s="285"/>
      <c r="H28" s="285"/>
      <c r="I28" s="285"/>
      <c r="J28" s="302" t="s">
        <v>451</v>
      </c>
      <c r="K28" s="302"/>
      <c r="L28" s="302"/>
      <c r="M28" s="302"/>
      <c r="N28" s="303"/>
      <c r="O28" s="168">
        <v>20</v>
      </c>
      <c r="P28" s="168">
        <v>30</v>
      </c>
      <c r="Q28" s="168">
        <v>50</v>
      </c>
      <c r="R28" s="302" t="s">
        <v>451</v>
      </c>
      <c r="S28" s="302"/>
      <c r="T28" s="302"/>
      <c r="U28" s="302"/>
      <c r="V28" s="303"/>
      <c r="W28" s="168">
        <v>20</v>
      </c>
      <c r="X28" s="168">
        <v>0</v>
      </c>
      <c r="Y28" s="168">
        <v>20</v>
      </c>
    </row>
    <row r="29" spans="1:25" ht="129.75" customHeight="1" x14ac:dyDescent="0.35">
      <c r="A29" s="301"/>
      <c r="B29" s="285"/>
      <c r="C29" s="285"/>
      <c r="D29" s="285"/>
      <c r="E29" s="285"/>
      <c r="F29" s="285"/>
      <c r="G29" s="285"/>
      <c r="H29" s="285"/>
      <c r="I29" s="285"/>
      <c r="J29" s="302" t="s">
        <v>452</v>
      </c>
      <c r="K29" s="302"/>
      <c r="L29" s="302"/>
      <c r="M29" s="302"/>
      <c r="N29" s="303"/>
      <c r="O29" s="168" t="s">
        <v>453</v>
      </c>
      <c r="P29" s="168" t="s">
        <v>454</v>
      </c>
      <c r="Q29" s="168" t="s">
        <v>455</v>
      </c>
      <c r="R29" s="302" t="s">
        <v>456</v>
      </c>
      <c r="S29" s="302"/>
      <c r="T29" s="302"/>
      <c r="U29" s="302"/>
      <c r="V29" s="303"/>
      <c r="W29" s="168" t="s">
        <v>455</v>
      </c>
      <c r="X29" s="168">
        <v>0</v>
      </c>
      <c r="Y29" s="168" t="s">
        <v>455</v>
      </c>
    </row>
    <row r="30" spans="1:25" ht="51.75" customHeight="1" x14ac:dyDescent="0.35">
      <c r="A30" s="259" t="s">
        <v>457</v>
      </c>
      <c r="B30" s="300" t="s">
        <v>458</v>
      </c>
      <c r="C30" s="300"/>
      <c r="D30" s="300"/>
      <c r="E30" s="300"/>
      <c r="F30" s="300"/>
      <c r="G30" s="300"/>
      <c r="H30" s="300"/>
      <c r="I30" s="300"/>
    </row>
    <row r="31" spans="1:25" ht="59.25" customHeight="1" x14ac:dyDescent="0.35">
      <c r="A31" s="259" t="s">
        <v>459</v>
      </c>
      <c r="B31" s="300" t="s">
        <v>453</v>
      </c>
      <c r="C31" s="300"/>
      <c r="D31" s="300"/>
      <c r="E31" s="300"/>
      <c r="F31" s="300"/>
      <c r="G31" s="300"/>
      <c r="H31" s="300"/>
      <c r="I31" s="300"/>
    </row>
    <row r="32" spans="1:25" ht="59.25" customHeight="1" x14ac:dyDescent="0.35">
      <c r="A32" s="259" t="s">
        <v>460</v>
      </c>
      <c r="B32" s="300" t="s">
        <v>454</v>
      </c>
      <c r="C32" s="300"/>
      <c r="D32" s="300"/>
      <c r="E32" s="300"/>
      <c r="F32" s="300"/>
      <c r="G32" s="300"/>
      <c r="H32" s="300"/>
      <c r="I32" s="300"/>
    </row>
    <row r="33" spans="1:9" ht="50.25" customHeight="1" x14ac:dyDescent="0.35">
      <c r="A33" s="259" t="s">
        <v>461</v>
      </c>
      <c r="B33" s="300" t="s">
        <v>462</v>
      </c>
      <c r="C33" s="300"/>
      <c r="D33" s="300"/>
      <c r="E33" s="300"/>
      <c r="F33" s="300"/>
      <c r="G33" s="300"/>
      <c r="H33" s="300"/>
      <c r="I33" s="300"/>
    </row>
    <row r="34" spans="1:9" ht="42.75" customHeight="1" x14ac:dyDescent="0.35">
      <c r="A34" s="166" t="s">
        <v>463</v>
      </c>
      <c r="B34" s="300" t="s">
        <v>464</v>
      </c>
      <c r="C34" s="300"/>
      <c r="D34" s="300"/>
      <c r="E34" s="300"/>
      <c r="F34" s="300"/>
      <c r="G34" s="300"/>
      <c r="H34" s="300"/>
      <c r="I34" s="300"/>
    </row>
    <row r="35" spans="1:9" ht="63" customHeight="1" x14ac:dyDescent="0.35">
      <c r="A35" s="259" t="s">
        <v>465</v>
      </c>
      <c r="B35" s="300" t="s">
        <v>466</v>
      </c>
      <c r="C35" s="300"/>
      <c r="D35" s="300"/>
      <c r="E35" s="300"/>
      <c r="F35" s="300"/>
      <c r="G35" s="300"/>
      <c r="H35" s="300"/>
      <c r="I35" s="300"/>
    </row>
    <row r="36" spans="1:9" ht="103.5" customHeight="1" x14ac:dyDescent="0.35">
      <c r="A36" s="166" t="s">
        <v>467</v>
      </c>
      <c r="B36" s="289" t="s">
        <v>468</v>
      </c>
      <c r="C36" s="289"/>
      <c r="D36" s="289"/>
      <c r="E36" s="289"/>
      <c r="F36" s="289"/>
      <c r="G36" s="289"/>
      <c r="H36" s="289"/>
      <c r="I36" s="289"/>
    </row>
    <row r="37" spans="1:9" ht="170.25" customHeight="1" x14ac:dyDescent="0.35">
      <c r="A37" s="166" t="s">
        <v>469</v>
      </c>
      <c r="B37" s="289" t="s">
        <v>470</v>
      </c>
      <c r="C37" s="289"/>
      <c r="D37" s="289"/>
      <c r="E37" s="289"/>
      <c r="F37" s="289"/>
      <c r="G37" s="289"/>
      <c r="H37" s="289"/>
      <c r="I37" s="289"/>
    </row>
    <row r="38" spans="1:9" ht="160.5" customHeight="1" x14ac:dyDescent="0.35">
      <c r="A38" s="166" t="s">
        <v>471</v>
      </c>
      <c r="B38" s="289" t="s">
        <v>472</v>
      </c>
      <c r="C38" s="289"/>
      <c r="D38" s="289"/>
      <c r="E38" s="289"/>
      <c r="F38" s="289"/>
      <c r="G38" s="289"/>
      <c r="H38" s="289"/>
      <c r="I38" s="289"/>
    </row>
    <row r="39" spans="1:9" ht="81.75" customHeight="1" x14ac:dyDescent="0.35">
      <c r="A39" s="166" t="s">
        <v>473</v>
      </c>
      <c r="B39" s="289" t="s">
        <v>474</v>
      </c>
      <c r="C39" s="289"/>
      <c r="D39" s="289"/>
      <c r="E39" s="289"/>
      <c r="F39" s="289"/>
      <c r="G39" s="289"/>
      <c r="H39" s="289"/>
      <c r="I39" s="289"/>
    </row>
    <row r="40" spans="1:9" ht="120.75" customHeight="1" x14ac:dyDescent="0.35">
      <c r="A40" s="166" t="s">
        <v>475</v>
      </c>
      <c r="B40" s="289" t="s">
        <v>476</v>
      </c>
      <c r="C40" s="289"/>
      <c r="D40" s="289"/>
      <c r="E40" s="289"/>
      <c r="F40" s="289"/>
      <c r="G40" s="289"/>
      <c r="H40" s="289"/>
      <c r="I40" s="289"/>
    </row>
    <row r="41" spans="1:9" ht="166.5" customHeight="1" x14ac:dyDescent="0.35">
      <c r="A41" s="166" t="s">
        <v>477</v>
      </c>
      <c r="B41" s="289" t="s">
        <v>478</v>
      </c>
      <c r="C41" s="289"/>
      <c r="D41" s="289"/>
      <c r="E41" s="289"/>
      <c r="F41" s="289"/>
      <c r="G41" s="289"/>
      <c r="H41" s="289"/>
      <c r="I41" s="289"/>
    </row>
    <row r="42" spans="1:9" ht="89" customHeight="1" x14ac:dyDescent="0.35">
      <c r="A42" s="166" t="s">
        <v>485</v>
      </c>
      <c r="B42" s="289" t="s">
        <v>486</v>
      </c>
      <c r="C42" s="289"/>
      <c r="D42" s="289"/>
      <c r="E42" s="289"/>
      <c r="F42" s="289"/>
      <c r="G42" s="289"/>
      <c r="H42" s="289"/>
      <c r="I42" s="289"/>
    </row>
  </sheetData>
  <sheetProtection algorithmName="SHA-512" hashValue="DyDpN4n8JznYLL7yJ9/5XFk9IThmg+2YRM3WI7KL7hW2g+lrU19qSpRPR2AXnJiPTIv3KHCUrL/LM7U+ju286A==" saltValue="8hKSFpjMm/wf7AODfg5FDw==" spinCount="100000" sheet="1" objects="1" scenarios="1"/>
  <mergeCells count="48">
    <mergeCell ref="B42:I42"/>
    <mergeCell ref="B36:I36"/>
    <mergeCell ref="B37:I37"/>
    <mergeCell ref="B38:I38"/>
    <mergeCell ref="B39:I39"/>
    <mergeCell ref="B40:I40"/>
    <mergeCell ref="B41:I41"/>
    <mergeCell ref="B35:I35"/>
    <mergeCell ref="A26:A29"/>
    <mergeCell ref="B26:I29"/>
    <mergeCell ref="J26:Q26"/>
    <mergeCell ref="R26:Y26"/>
    <mergeCell ref="J27:N27"/>
    <mergeCell ref="R27:V27"/>
    <mergeCell ref="J28:N28"/>
    <mergeCell ref="R28:V28"/>
    <mergeCell ref="J29:N29"/>
    <mergeCell ref="R29:V29"/>
    <mergeCell ref="B30:I30"/>
    <mergeCell ref="B31:I31"/>
    <mergeCell ref="B32:I32"/>
    <mergeCell ref="B33:I33"/>
    <mergeCell ref="B34:I34"/>
    <mergeCell ref="B25:I25"/>
    <mergeCell ref="A14:A15"/>
    <mergeCell ref="C14:I15"/>
    <mergeCell ref="B16:I16"/>
    <mergeCell ref="B17:I17"/>
    <mergeCell ref="B18:I18"/>
    <mergeCell ref="B19:I19"/>
    <mergeCell ref="B20:I20"/>
    <mergeCell ref="B21:I21"/>
    <mergeCell ref="B22:I22"/>
    <mergeCell ref="B23:I23"/>
    <mergeCell ref="B24:I24"/>
    <mergeCell ref="B8:I8"/>
    <mergeCell ref="B9:I9"/>
    <mergeCell ref="B10:B14"/>
    <mergeCell ref="C10:I10"/>
    <mergeCell ref="C11:I11"/>
    <mergeCell ref="C12:I12"/>
    <mergeCell ref="C13:I13"/>
    <mergeCell ref="B7:I7"/>
    <mergeCell ref="A2:I2"/>
    <mergeCell ref="A3:I3"/>
    <mergeCell ref="B4:I4"/>
    <mergeCell ref="B5:I5"/>
    <mergeCell ref="B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workbookViewId="0">
      <selection activeCell="D7" sqref="D7"/>
    </sheetView>
  </sheetViews>
  <sheetFormatPr defaultRowHeight="14.5" x14ac:dyDescent="0.35"/>
  <cols>
    <col min="1" max="1" width="79.26953125" bestFit="1" customWidth="1"/>
    <col min="2" max="2" width="7.6328125" bestFit="1" customWidth="1"/>
    <col min="3" max="3" width="11.453125" customWidth="1"/>
    <col min="7" max="7" width="11.26953125" bestFit="1" customWidth="1"/>
    <col min="8" max="8" width="10.81640625" bestFit="1" customWidth="1"/>
    <col min="9" max="9" width="11.7265625" bestFit="1" customWidth="1"/>
    <col min="10" max="10" width="10.81640625" bestFit="1" customWidth="1"/>
  </cols>
  <sheetData>
    <row r="1" spans="1:10" ht="43.5" x14ac:dyDescent="0.35">
      <c r="A1" s="284" t="s">
        <v>500</v>
      </c>
    </row>
    <row r="2" spans="1:10" x14ac:dyDescent="0.35">
      <c r="A2" t="s">
        <v>570</v>
      </c>
    </row>
    <row r="4" spans="1:10" ht="15.5" x14ac:dyDescent="0.35">
      <c r="A4" s="264" t="s">
        <v>499</v>
      </c>
    </row>
    <row r="5" spans="1:10" x14ac:dyDescent="0.35">
      <c r="A5" s="263"/>
    </row>
    <row r="6" spans="1:10" x14ac:dyDescent="0.35">
      <c r="A6" s="266">
        <v>43525</v>
      </c>
    </row>
    <row r="7" spans="1:10" x14ac:dyDescent="0.35">
      <c r="A7" s="265" t="s">
        <v>501</v>
      </c>
      <c r="E7" s="278" t="s">
        <v>568</v>
      </c>
    </row>
    <row r="8" spans="1:10" ht="15" thickBot="1" x14ac:dyDescent="0.4"/>
    <row r="9" spans="1:10" ht="14.5" customHeight="1" x14ac:dyDescent="0.35">
      <c r="A9" s="266">
        <v>43556</v>
      </c>
      <c r="E9" s="276"/>
      <c r="F9" s="305" t="s">
        <v>505</v>
      </c>
      <c r="G9" s="307">
        <v>43891</v>
      </c>
      <c r="H9" s="309">
        <v>43556</v>
      </c>
      <c r="I9" s="311">
        <v>43587</v>
      </c>
      <c r="J9" s="311" t="s">
        <v>569</v>
      </c>
    </row>
    <row r="10" spans="1:10" ht="15" thickBot="1" x14ac:dyDescent="0.4">
      <c r="A10" s="265" t="s">
        <v>502</v>
      </c>
      <c r="E10" s="277" t="s">
        <v>504</v>
      </c>
      <c r="F10" s="306"/>
      <c r="G10" s="308"/>
      <c r="H10" s="310"/>
      <c r="I10" s="312"/>
      <c r="J10" s="312"/>
    </row>
    <row r="11" spans="1:10" ht="15" thickBot="1" x14ac:dyDescent="0.4">
      <c r="E11" s="269" t="s">
        <v>506</v>
      </c>
      <c r="F11" s="273" t="s">
        <v>507</v>
      </c>
      <c r="G11" s="274">
        <v>1.1415999999999999</v>
      </c>
      <c r="H11" s="275">
        <v>1.1234999999999999</v>
      </c>
      <c r="I11" s="279">
        <v>1.1217999999999999</v>
      </c>
      <c r="J11" s="281">
        <f>AVERAGE(G11:I11)</f>
        <v>1.1289666666666667</v>
      </c>
    </row>
    <row r="12" spans="1:10" ht="26.5" thickBot="1" x14ac:dyDescent="0.4">
      <c r="A12" s="266">
        <v>43587</v>
      </c>
      <c r="E12" s="267" t="s">
        <v>508</v>
      </c>
      <c r="F12" s="268" t="s">
        <v>509</v>
      </c>
      <c r="G12" s="271">
        <v>126.44</v>
      </c>
      <c r="H12" s="270">
        <v>124.45</v>
      </c>
      <c r="I12" s="280">
        <v>124.93</v>
      </c>
      <c r="J12" s="282">
        <f t="shared" ref="J12:J41" si="0">AVERAGE(G12:I12)</f>
        <v>125.27333333333333</v>
      </c>
    </row>
    <row r="13" spans="1:10" ht="26.5" thickBot="1" x14ac:dyDescent="0.4">
      <c r="A13" s="265" t="s">
        <v>503</v>
      </c>
      <c r="E13" s="267" t="s">
        <v>510</v>
      </c>
      <c r="F13" s="268" t="s">
        <v>511</v>
      </c>
      <c r="G13" s="271">
        <v>7.4611000000000001</v>
      </c>
      <c r="H13" s="270">
        <v>7.4652000000000003</v>
      </c>
      <c r="I13" s="280">
        <v>7.4645999999999999</v>
      </c>
      <c r="J13" s="282">
        <f t="shared" si="0"/>
        <v>7.463633333333334</v>
      </c>
    </row>
    <row r="14" spans="1:10" ht="26.5" thickBot="1" x14ac:dyDescent="0.4">
      <c r="E14" s="267" t="s">
        <v>512</v>
      </c>
      <c r="F14" s="268" t="s">
        <v>513</v>
      </c>
      <c r="G14" s="271">
        <v>0.85834999999999995</v>
      </c>
      <c r="H14" s="270">
        <v>0.85829999999999995</v>
      </c>
      <c r="I14" s="280">
        <v>0.86248000000000002</v>
      </c>
      <c r="J14" s="282">
        <f t="shared" si="0"/>
        <v>0.85971000000000009</v>
      </c>
    </row>
    <row r="15" spans="1:10" ht="26.5" thickBot="1" x14ac:dyDescent="0.4">
      <c r="E15" s="267" t="s">
        <v>514</v>
      </c>
      <c r="F15" s="268" t="s">
        <v>515</v>
      </c>
      <c r="G15" s="271">
        <v>10.484400000000001</v>
      </c>
      <c r="H15" s="270">
        <v>10.398</v>
      </c>
      <c r="I15" s="280">
        <v>10.635</v>
      </c>
      <c r="J15" s="282">
        <f t="shared" si="0"/>
        <v>10.505800000000001</v>
      </c>
    </row>
    <row r="16" spans="1:10" ht="26.5" thickBot="1" x14ac:dyDescent="0.4">
      <c r="E16" s="267" t="s">
        <v>516</v>
      </c>
      <c r="F16" s="268" t="s">
        <v>517</v>
      </c>
      <c r="G16" s="271">
        <v>1.1335</v>
      </c>
      <c r="H16" s="270">
        <v>1.1181000000000001</v>
      </c>
      <c r="I16" s="280">
        <v>1.1436999999999999</v>
      </c>
      <c r="J16" s="282">
        <f t="shared" si="0"/>
        <v>1.1317666666666666</v>
      </c>
    </row>
    <row r="17" spans="5:10" ht="26.5" thickBot="1" x14ac:dyDescent="0.4">
      <c r="E17" s="267" t="s">
        <v>518</v>
      </c>
      <c r="F17" s="268" t="s">
        <v>519</v>
      </c>
      <c r="G17" s="271">
        <v>135.69999999999999</v>
      </c>
      <c r="H17" s="270">
        <v>137.5</v>
      </c>
      <c r="I17" s="280">
        <v>136.19999999999999</v>
      </c>
      <c r="J17" s="282">
        <f t="shared" si="0"/>
        <v>136.46666666666667</v>
      </c>
    </row>
    <row r="18" spans="5:10" ht="26.5" thickBot="1" x14ac:dyDescent="0.4">
      <c r="E18" s="267" t="s">
        <v>520</v>
      </c>
      <c r="F18" s="268" t="s">
        <v>521</v>
      </c>
      <c r="G18" s="271">
        <v>9.7268000000000008</v>
      </c>
      <c r="H18" s="270">
        <v>9.6590000000000007</v>
      </c>
      <c r="I18" s="280">
        <v>9.6677999999999997</v>
      </c>
      <c r="J18" s="282">
        <f t="shared" si="0"/>
        <v>9.6845333333333343</v>
      </c>
    </row>
    <row r="19" spans="5:10" ht="26.5" thickBot="1" x14ac:dyDescent="0.4">
      <c r="E19" s="267" t="s">
        <v>522</v>
      </c>
      <c r="F19" s="268" t="s">
        <v>523</v>
      </c>
      <c r="G19" s="271">
        <v>1.9558</v>
      </c>
      <c r="H19" s="270">
        <v>1.9558</v>
      </c>
      <c r="I19" s="280">
        <v>1.9558</v>
      </c>
      <c r="J19" s="282">
        <f t="shared" si="0"/>
        <v>1.9558</v>
      </c>
    </row>
    <row r="20" spans="5:10" ht="26.5" thickBot="1" x14ac:dyDescent="0.4">
      <c r="E20" s="267" t="s">
        <v>524</v>
      </c>
      <c r="F20" s="268" t="s">
        <v>525</v>
      </c>
      <c r="G20" s="271">
        <v>25.600999999999999</v>
      </c>
      <c r="H20" s="270">
        <v>25.802</v>
      </c>
      <c r="I20" s="280">
        <v>25.658999999999999</v>
      </c>
      <c r="J20" s="282">
        <f t="shared" si="0"/>
        <v>25.687333333333331</v>
      </c>
    </row>
    <row r="21" spans="5:10" ht="26.5" thickBot="1" x14ac:dyDescent="0.4">
      <c r="E21" s="267" t="s">
        <v>526</v>
      </c>
      <c r="F21" s="268" t="s">
        <v>527</v>
      </c>
      <c r="G21" s="271">
        <v>315.95999999999998</v>
      </c>
      <c r="H21" s="270">
        <v>321.05</v>
      </c>
      <c r="I21" s="280">
        <v>322.97000000000003</v>
      </c>
      <c r="J21" s="282">
        <f t="shared" si="0"/>
        <v>319.99333333333334</v>
      </c>
    </row>
    <row r="22" spans="5:10" ht="26.5" thickBot="1" x14ac:dyDescent="0.4">
      <c r="E22" s="267" t="s">
        <v>528</v>
      </c>
      <c r="F22" s="268" t="s">
        <v>529</v>
      </c>
      <c r="G22" s="271">
        <v>4.3089000000000004</v>
      </c>
      <c r="H22" s="270">
        <v>4.3006000000000002</v>
      </c>
      <c r="I22" s="280">
        <v>4.2868000000000004</v>
      </c>
      <c r="J22" s="282">
        <f t="shared" si="0"/>
        <v>4.2987666666666664</v>
      </c>
    </row>
    <row r="23" spans="5:10" ht="26.5" thickBot="1" x14ac:dyDescent="0.4">
      <c r="E23" s="267" t="s">
        <v>530</v>
      </c>
      <c r="F23" s="268" t="s">
        <v>531</v>
      </c>
      <c r="G23" s="271">
        <v>4.7434000000000003</v>
      </c>
      <c r="H23" s="270">
        <v>4.7607999999999997</v>
      </c>
      <c r="I23" s="280">
        <v>4.7595999999999998</v>
      </c>
      <c r="J23" s="282">
        <f t="shared" si="0"/>
        <v>4.7545999999999999</v>
      </c>
    </row>
    <row r="24" spans="5:10" ht="26.5" thickBot="1" x14ac:dyDescent="0.4">
      <c r="E24" s="267" t="s">
        <v>532</v>
      </c>
      <c r="F24" s="268" t="s">
        <v>533</v>
      </c>
      <c r="G24" s="271">
        <v>6.0678999999999998</v>
      </c>
      <c r="H24" s="270">
        <v>6.3445999999999998</v>
      </c>
      <c r="I24" s="280">
        <v>6.6913</v>
      </c>
      <c r="J24" s="282">
        <f t="shared" si="0"/>
        <v>6.3679333333333332</v>
      </c>
    </row>
    <row r="25" spans="5:10" ht="26.5" thickBot="1" x14ac:dyDescent="0.4">
      <c r="E25" s="267" t="s">
        <v>534</v>
      </c>
      <c r="F25" s="268" t="s">
        <v>535</v>
      </c>
      <c r="G25" s="271">
        <v>1.5988</v>
      </c>
      <c r="H25" s="270">
        <v>1.5821000000000001</v>
      </c>
      <c r="I25" s="280">
        <v>1.5911</v>
      </c>
      <c r="J25" s="282">
        <f t="shared" si="0"/>
        <v>1.5906666666666667</v>
      </c>
    </row>
    <row r="26" spans="5:10" ht="26.5" thickBot="1" x14ac:dyDescent="0.4">
      <c r="E26" s="267" t="s">
        <v>536</v>
      </c>
      <c r="F26" s="268" t="s">
        <v>537</v>
      </c>
      <c r="G26" s="271">
        <v>1.5042</v>
      </c>
      <c r="H26" s="270">
        <v>1.5</v>
      </c>
      <c r="I26" s="280">
        <v>1.5075000000000001</v>
      </c>
      <c r="J26" s="282">
        <f t="shared" si="0"/>
        <v>1.5039</v>
      </c>
    </row>
    <row r="27" spans="5:10" ht="39.5" thickBot="1" x14ac:dyDescent="0.4">
      <c r="E27" s="267" t="s">
        <v>538</v>
      </c>
      <c r="F27" s="268" t="s">
        <v>539</v>
      </c>
      <c r="G27" s="271">
        <v>8.9612999999999996</v>
      </c>
      <c r="H27" s="270">
        <v>8.8194999999999997</v>
      </c>
      <c r="I27" s="280">
        <v>8.8007000000000009</v>
      </c>
      <c r="J27" s="282">
        <f t="shared" si="0"/>
        <v>8.8605</v>
      </c>
    </row>
    <row r="28" spans="5:10" ht="39.5" thickBot="1" x14ac:dyDescent="0.4">
      <c r="E28" s="267" t="s">
        <v>540</v>
      </c>
      <c r="F28" s="268" t="s">
        <v>541</v>
      </c>
      <c r="G28" s="271">
        <v>1.6685000000000001</v>
      </c>
      <c r="H28" s="270">
        <v>1.65</v>
      </c>
      <c r="I28" s="280">
        <v>1.6805000000000001</v>
      </c>
      <c r="J28" s="282">
        <f t="shared" si="0"/>
        <v>1.6663333333333334</v>
      </c>
    </row>
    <row r="29" spans="5:10" ht="26.5" thickBot="1" x14ac:dyDescent="0.4">
      <c r="E29" s="267" t="s">
        <v>542</v>
      </c>
      <c r="F29" s="268" t="s">
        <v>543</v>
      </c>
      <c r="G29" s="271">
        <v>1.5389999999999999</v>
      </c>
      <c r="H29" s="270">
        <v>1.5214000000000001</v>
      </c>
      <c r="I29" s="280">
        <v>1.5263</v>
      </c>
      <c r="J29" s="282">
        <f t="shared" si="0"/>
        <v>1.5289000000000001</v>
      </c>
    </row>
    <row r="30" spans="5:10" ht="39.5" thickBot="1" x14ac:dyDescent="0.4">
      <c r="E30" s="267" t="s">
        <v>544</v>
      </c>
      <c r="F30" s="268" t="s">
        <v>545</v>
      </c>
      <c r="G30" s="272">
        <v>1281.07</v>
      </c>
      <c r="H30" s="270">
        <v>1276.46</v>
      </c>
      <c r="I30" s="280">
        <v>1308.01</v>
      </c>
      <c r="J30" s="282">
        <f t="shared" si="0"/>
        <v>1288.5133333333333</v>
      </c>
    </row>
    <row r="31" spans="5:10" ht="39.5" thickBot="1" x14ac:dyDescent="0.4">
      <c r="E31" s="267" t="s">
        <v>546</v>
      </c>
      <c r="F31" s="268" t="s">
        <v>547</v>
      </c>
      <c r="G31" s="271">
        <v>15.947900000000001</v>
      </c>
      <c r="H31" s="270">
        <v>16.264199999999999</v>
      </c>
      <c r="I31" s="280">
        <v>160224</v>
      </c>
      <c r="J31" s="282">
        <f t="shared" si="0"/>
        <v>53418.737366666668</v>
      </c>
    </row>
    <row r="32" spans="5:10" ht="39.5" thickBot="1" x14ac:dyDescent="0.4">
      <c r="E32" s="267" t="s">
        <v>548</v>
      </c>
      <c r="F32" s="268" t="s">
        <v>549</v>
      </c>
      <c r="G32" s="271">
        <v>7.6308999999999996</v>
      </c>
      <c r="H32" s="270">
        <v>7.5396999999999998</v>
      </c>
      <c r="I32" s="280">
        <v>7.5541</v>
      </c>
      <c r="J32" s="282">
        <f t="shared" si="0"/>
        <v>7.5748999999999995</v>
      </c>
    </row>
    <row r="33" spans="5:10" ht="26.5" thickBot="1" x14ac:dyDescent="0.4">
      <c r="E33" s="267" t="s">
        <v>550</v>
      </c>
      <c r="F33" s="268" t="s">
        <v>551</v>
      </c>
      <c r="G33" s="271">
        <v>7.4275000000000002</v>
      </c>
      <c r="H33" s="270">
        <v>7.4337999999999997</v>
      </c>
      <c r="I33" s="280">
        <v>7.4130000000000003</v>
      </c>
      <c r="J33" s="282">
        <f t="shared" si="0"/>
        <v>7.4247666666666667</v>
      </c>
    </row>
    <row r="34" spans="5:10" ht="26.5" thickBot="1" x14ac:dyDescent="0.4">
      <c r="E34" s="267" t="s">
        <v>552</v>
      </c>
      <c r="F34" s="268" t="s">
        <v>553</v>
      </c>
      <c r="G34" s="271">
        <v>16069.73</v>
      </c>
      <c r="H34" s="270">
        <v>15998.64</v>
      </c>
      <c r="I34" s="280">
        <v>15953.68</v>
      </c>
      <c r="J34" s="282">
        <f t="shared" si="0"/>
        <v>16007.35</v>
      </c>
    </row>
    <row r="35" spans="5:10" ht="26.5" thickBot="1" x14ac:dyDescent="0.4">
      <c r="E35" s="267" t="s">
        <v>554</v>
      </c>
      <c r="F35" s="268" t="s">
        <v>555</v>
      </c>
      <c r="G35" s="271">
        <v>4.6445999999999996</v>
      </c>
      <c r="H35" s="270">
        <v>4.5838000000000001</v>
      </c>
      <c r="I35" s="280">
        <v>4.6314000000000002</v>
      </c>
      <c r="J35" s="282">
        <f t="shared" si="0"/>
        <v>4.619933333333333</v>
      </c>
    </row>
    <row r="36" spans="5:10" ht="26.5" thickBot="1" x14ac:dyDescent="0.4">
      <c r="E36" s="267" t="s">
        <v>556</v>
      </c>
      <c r="F36" s="268" t="s">
        <v>557</v>
      </c>
      <c r="G36" s="271">
        <v>58.999000000000002</v>
      </c>
      <c r="H36" s="270">
        <v>59.075000000000003</v>
      </c>
      <c r="I36" s="280">
        <v>58.125</v>
      </c>
      <c r="J36" s="282">
        <f t="shared" si="0"/>
        <v>58.733000000000004</v>
      </c>
    </row>
    <row r="37" spans="5:10" ht="26.5" thickBot="1" x14ac:dyDescent="0.4">
      <c r="E37" s="267" t="s">
        <v>558</v>
      </c>
      <c r="F37" s="268" t="s">
        <v>559</v>
      </c>
      <c r="G37" s="271">
        <v>75.088800000000006</v>
      </c>
      <c r="H37" s="270">
        <v>72.856399999999994</v>
      </c>
      <c r="I37" s="280">
        <v>72.209900000000005</v>
      </c>
      <c r="J37" s="282">
        <f t="shared" si="0"/>
        <v>73.38503333333334</v>
      </c>
    </row>
    <row r="38" spans="5:10" ht="15" thickBot="1" x14ac:dyDescent="0.4">
      <c r="E38" s="267" t="s">
        <v>560</v>
      </c>
      <c r="F38" s="268" t="s">
        <v>561</v>
      </c>
      <c r="G38" s="271">
        <v>35.982999999999997</v>
      </c>
      <c r="H38" s="270">
        <v>35.631999999999998</v>
      </c>
      <c r="I38" s="280">
        <v>35.802</v>
      </c>
      <c r="J38" s="282">
        <f t="shared" si="0"/>
        <v>35.805666666666667</v>
      </c>
    </row>
    <row r="39" spans="5:10" ht="26.5" thickBot="1" x14ac:dyDescent="0.4">
      <c r="E39" s="267" t="s">
        <v>562</v>
      </c>
      <c r="F39" s="268" t="s">
        <v>563</v>
      </c>
      <c r="G39" s="271">
        <v>4.2687999999999997</v>
      </c>
      <c r="H39" s="270">
        <v>4.3864999999999998</v>
      </c>
      <c r="I39" s="280">
        <v>4.4050000000000002</v>
      </c>
      <c r="J39" s="282">
        <f t="shared" si="0"/>
        <v>4.3534333333333342</v>
      </c>
    </row>
    <row r="40" spans="5:10" ht="26.5" thickBot="1" x14ac:dyDescent="0.4">
      <c r="E40" s="267" t="s">
        <v>564</v>
      </c>
      <c r="F40" s="268" t="s">
        <v>565</v>
      </c>
      <c r="G40" s="271">
        <v>21.907299999999999</v>
      </c>
      <c r="H40" s="270">
        <v>21.690999999999999</v>
      </c>
      <c r="I40" s="280">
        <v>21.282900000000001</v>
      </c>
      <c r="J40" s="282">
        <f t="shared" si="0"/>
        <v>21.627066666666664</v>
      </c>
    </row>
    <row r="41" spans="5:10" ht="26.5" thickBot="1" x14ac:dyDescent="0.4">
      <c r="E41" s="267" t="s">
        <v>566</v>
      </c>
      <c r="F41" s="268" t="s">
        <v>567</v>
      </c>
      <c r="G41" s="271">
        <v>80.891499999999994</v>
      </c>
      <c r="H41" s="270">
        <v>77.718999999999994</v>
      </c>
      <c r="I41" s="280">
        <v>78.061499999999995</v>
      </c>
      <c r="J41" s="283">
        <f t="shared" si="0"/>
        <v>78.890666666666661</v>
      </c>
    </row>
  </sheetData>
  <mergeCells count="5">
    <mergeCell ref="F9:F10"/>
    <mergeCell ref="G9:G10"/>
    <mergeCell ref="H9:H10"/>
    <mergeCell ref="I9:I10"/>
    <mergeCell ref="J9:J10"/>
  </mergeCells>
  <hyperlinks>
    <hyperlink ref="A7" r:id="rId1"/>
    <hyperlink ref="A10" r:id="rId2" display="https://eur-lex.europa.eu/legal-content/EN/TXT/?qid=1570016959862&amp;uri=CELEX:C2019/121/02"/>
    <hyperlink ref="A13" r:id="rId3"/>
  </hyperlinks>
  <pageMargins left="0.7" right="0.7" top="0.75" bottom="0.75" header="0.3" footer="0.3"/>
  <pageSetup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9"/>
  <sheetViews>
    <sheetView tabSelected="1" zoomScale="70" zoomScaleNormal="70" workbookViewId="0">
      <selection activeCell="C18" sqref="C18"/>
    </sheetView>
  </sheetViews>
  <sheetFormatPr defaultColWidth="9.1796875" defaultRowHeight="14.5" x14ac:dyDescent="0.35"/>
  <cols>
    <col min="1" max="1" width="11.26953125" style="155" customWidth="1"/>
    <col min="2" max="2" width="9.7265625" style="155" customWidth="1"/>
    <col min="3" max="3" width="80.453125" style="155" customWidth="1"/>
    <col min="4" max="4" width="28.81640625" style="155" customWidth="1"/>
    <col min="5" max="5" width="34.54296875" style="155" customWidth="1"/>
    <col min="6" max="6" width="74.26953125" style="155" customWidth="1"/>
    <col min="7" max="7" width="25.453125" style="155" customWidth="1"/>
    <col min="8" max="8" width="24.54296875" style="155" customWidth="1"/>
    <col min="9" max="9" width="15.7265625" style="155" customWidth="1"/>
    <col min="10" max="10" width="24.81640625" style="155" customWidth="1"/>
    <col min="11" max="11" width="27.26953125" style="155" customWidth="1"/>
    <col min="12" max="12" width="60.54296875" style="155" customWidth="1"/>
    <col min="13" max="13" width="43.453125" style="155" customWidth="1"/>
    <col min="14" max="14" width="19.81640625" style="155" customWidth="1"/>
    <col min="15" max="15" width="29.81640625" style="155" customWidth="1"/>
    <col min="16" max="16" width="36" style="155" customWidth="1"/>
    <col min="17" max="17" width="51" style="155" customWidth="1"/>
    <col min="18" max="18" width="21.54296875" style="155" customWidth="1"/>
    <col min="19" max="19" width="9.1796875" style="155"/>
    <col min="20" max="20" width="11.453125" style="155" customWidth="1"/>
    <col min="21" max="21" width="13.453125" style="155" customWidth="1"/>
    <col min="22" max="16384" width="9.1796875" style="155"/>
  </cols>
  <sheetData>
    <row r="1" spans="1:21" ht="20.25" customHeight="1" x14ac:dyDescent="0.4">
      <c r="A1" s="1" t="s">
        <v>0</v>
      </c>
      <c r="B1" s="2"/>
      <c r="C1" s="2"/>
      <c r="D1" s="2"/>
      <c r="E1" s="2"/>
      <c r="F1" s="2"/>
      <c r="G1" s="2"/>
      <c r="H1" s="2"/>
      <c r="I1" s="2"/>
      <c r="J1" s="185"/>
      <c r="K1" s="2"/>
      <c r="L1" s="313" t="s">
        <v>1</v>
      </c>
      <c r="M1" s="314"/>
      <c r="N1" s="314"/>
      <c r="O1" s="314"/>
      <c r="P1" s="314"/>
      <c r="Q1" s="314"/>
      <c r="R1" s="314"/>
      <c r="S1" s="315"/>
      <c r="T1" s="186"/>
      <c r="U1" s="186"/>
    </row>
    <row r="2" spans="1:21" ht="20.25" customHeight="1" x14ac:dyDescent="0.4">
      <c r="A2" s="3" t="s">
        <v>2</v>
      </c>
      <c r="B2" s="4"/>
      <c r="C2" s="4"/>
      <c r="D2" s="4"/>
      <c r="E2" s="4"/>
      <c r="F2" s="4"/>
      <c r="G2" s="4"/>
      <c r="H2" s="4"/>
      <c r="I2" s="4"/>
      <c r="J2" s="4"/>
      <c r="K2" s="4"/>
      <c r="L2" s="316"/>
      <c r="M2" s="317"/>
      <c r="N2" s="317"/>
      <c r="O2" s="317"/>
      <c r="P2" s="317"/>
      <c r="Q2" s="317"/>
      <c r="R2" s="317"/>
      <c r="S2" s="318"/>
      <c r="T2" s="186"/>
      <c r="U2" s="186"/>
    </row>
    <row r="3" spans="1:21" ht="15.75" customHeight="1" x14ac:dyDescent="0.35">
      <c r="A3" s="319" t="s">
        <v>3</v>
      </c>
      <c r="B3" s="320"/>
      <c r="C3" s="320"/>
      <c r="D3" s="321" t="s">
        <v>4</v>
      </c>
      <c r="E3" s="321"/>
      <c r="F3" s="321"/>
      <c r="G3" s="321"/>
      <c r="H3" s="321"/>
      <c r="I3" s="321"/>
      <c r="J3" s="321"/>
      <c r="K3" s="321"/>
      <c r="L3" s="316"/>
      <c r="M3" s="317"/>
      <c r="N3" s="317"/>
      <c r="O3" s="317"/>
      <c r="P3" s="317"/>
      <c r="Q3" s="317"/>
      <c r="R3" s="317"/>
      <c r="S3" s="318"/>
      <c r="T3" s="186"/>
      <c r="U3" s="186"/>
    </row>
    <row r="4" spans="1:21" ht="15.75" customHeight="1" x14ac:dyDescent="0.35">
      <c r="A4" s="319" t="s">
        <v>5</v>
      </c>
      <c r="B4" s="320"/>
      <c r="C4" s="320"/>
      <c r="D4" s="321"/>
      <c r="E4" s="321"/>
      <c r="F4" s="321"/>
      <c r="G4" s="321"/>
      <c r="H4" s="321"/>
      <c r="I4" s="321"/>
      <c r="J4" s="321"/>
      <c r="K4" s="321"/>
      <c r="L4" s="316"/>
      <c r="M4" s="317"/>
      <c r="N4" s="317"/>
      <c r="O4" s="317"/>
      <c r="P4" s="317"/>
      <c r="Q4" s="317"/>
      <c r="R4" s="317"/>
      <c r="S4" s="318"/>
      <c r="T4" s="186"/>
      <c r="U4" s="186"/>
    </row>
    <row r="5" spans="1:21" ht="15.75" customHeight="1" x14ac:dyDescent="0.35">
      <c r="A5" s="169" t="s">
        <v>6</v>
      </c>
      <c r="B5" s="170"/>
      <c r="C5" s="170"/>
      <c r="D5" s="250"/>
      <c r="E5" s="319"/>
      <c r="F5" s="320"/>
      <c r="G5" s="320"/>
      <c r="H5" s="320"/>
      <c r="I5" s="320"/>
      <c r="J5" s="320"/>
      <c r="K5" s="187"/>
      <c r="L5" s="316"/>
      <c r="M5" s="317"/>
      <c r="N5" s="317"/>
      <c r="O5" s="317"/>
      <c r="P5" s="317"/>
      <c r="Q5" s="317"/>
      <c r="R5" s="317"/>
      <c r="S5" s="318"/>
      <c r="T5" s="186"/>
      <c r="U5" s="186"/>
    </row>
    <row r="6" spans="1:21" ht="15.75" customHeight="1" x14ac:dyDescent="0.35">
      <c r="A6" s="169" t="s">
        <v>8</v>
      </c>
      <c r="B6" s="170"/>
      <c r="C6" s="170"/>
      <c r="D6" s="251"/>
      <c r="E6" s="319" t="s">
        <v>571</v>
      </c>
      <c r="F6" s="320"/>
      <c r="G6" s="320"/>
      <c r="H6" s="320"/>
      <c r="I6" s="320"/>
      <c r="J6" s="320"/>
      <c r="K6" s="187"/>
      <c r="L6" s="322" t="s">
        <v>9</v>
      </c>
      <c r="M6" s="323"/>
      <c r="N6" s="323"/>
      <c r="O6" s="323"/>
      <c r="P6" s="323"/>
      <c r="Q6" s="323"/>
      <c r="R6" s="323"/>
      <c r="S6" s="324"/>
      <c r="T6" s="186"/>
      <c r="U6" s="186"/>
    </row>
    <row r="7" spans="1:21" ht="15.75" customHeight="1" x14ac:dyDescent="0.35">
      <c r="A7" s="319"/>
      <c r="B7" s="320"/>
      <c r="C7" s="320"/>
      <c r="D7" s="187"/>
      <c r="E7" s="187"/>
      <c r="F7" s="187"/>
      <c r="G7" s="27"/>
      <c r="H7" s="187"/>
      <c r="I7" s="187"/>
      <c r="J7" s="187"/>
      <c r="K7" s="187"/>
      <c r="L7" s="322"/>
      <c r="M7" s="323"/>
      <c r="N7" s="323"/>
      <c r="O7" s="323"/>
      <c r="P7" s="323"/>
      <c r="Q7" s="323"/>
      <c r="R7" s="323"/>
      <c r="S7" s="324"/>
      <c r="T7" s="186"/>
      <c r="U7" s="186"/>
    </row>
    <row r="8" spans="1:21" ht="15.5" x14ac:dyDescent="0.35">
      <c r="A8" s="319" t="s">
        <v>10</v>
      </c>
      <c r="B8" s="320"/>
      <c r="C8" s="320"/>
      <c r="D8" s="321"/>
      <c r="E8" s="321"/>
      <c r="F8" s="321"/>
      <c r="G8" s="321"/>
      <c r="H8" s="321"/>
      <c r="I8" s="321"/>
      <c r="J8" s="321"/>
      <c r="K8" s="416"/>
      <c r="L8" s="325" t="s">
        <v>11</v>
      </c>
      <c r="M8" s="326"/>
      <c r="N8" s="326"/>
      <c r="O8" s="326"/>
      <c r="P8" s="326"/>
      <c r="Q8" s="326"/>
      <c r="R8" s="326"/>
      <c r="S8" s="327"/>
      <c r="T8" s="186"/>
      <c r="U8" s="186"/>
    </row>
    <row r="9" spans="1:21" ht="15.5" x14ac:dyDescent="0.35">
      <c r="A9" s="319" t="s">
        <v>12</v>
      </c>
      <c r="B9" s="320"/>
      <c r="C9" s="320"/>
      <c r="D9" s="321"/>
      <c r="E9" s="321"/>
      <c r="F9" s="321"/>
      <c r="G9" s="321"/>
      <c r="H9" s="321"/>
      <c r="I9" s="321"/>
      <c r="J9" s="321"/>
      <c r="K9" s="416"/>
      <c r="L9" s="5" t="str">
        <f>$G$25</f>
        <v>As of 31 December 2019</v>
      </c>
      <c r="M9" s="6"/>
      <c r="N9" s="7"/>
      <c r="O9" s="8"/>
      <c r="P9" s="5" t="str">
        <f>$J$25</f>
        <v>As of 31 March 2020</v>
      </c>
      <c r="Q9" s="6"/>
      <c r="R9" s="9"/>
      <c r="S9" s="10"/>
      <c r="T9" s="186"/>
      <c r="U9" s="186"/>
    </row>
    <row r="10" spans="1:21" ht="15.5" x14ac:dyDescent="0.35">
      <c r="A10" s="319" t="s">
        <v>13</v>
      </c>
      <c r="B10" s="320"/>
      <c r="C10" s="320"/>
      <c r="D10" s="321"/>
      <c r="E10" s="321"/>
      <c r="F10" s="321"/>
      <c r="G10" s="321"/>
      <c r="H10" s="321"/>
      <c r="I10" s="321"/>
      <c r="J10" s="321"/>
      <c r="K10" s="416"/>
      <c r="L10" s="11" t="s">
        <v>14</v>
      </c>
      <c r="M10" s="9"/>
      <c r="N10" s="12"/>
      <c r="O10" s="13"/>
      <c r="P10" s="171" t="s">
        <v>14</v>
      </c>
      <c r="Q10" s="9"/>
      <c r="R10" s="9"/>
      <c r="S10" s="14"/>
      <c r="T10" s="186"/>
      <c r="U10" s="186"/>
    </row>
    <row r="11" spans="1:21" ht="15.5" x14ac:dyDescent="0.35">
      <c r="A11" s="319" t="s">
        <v>15</v>
      </c>
      <c r="B11" s="320"/>
      <c r="C11" s="320"/>
      <c r="D11" s="321"/>
      <c r="E11" s="321"/>
      <c r="F11" s="321"/>
      <c r="G11" s="321"/>
      <c r="H11" s="321"/>
      <c r="I11" s="321"/>
      <c r="J11" s="321"/>
      <c r="K11" s="416"/>
      <c r="L11" s="15" t="s">
        <v>16</v>
      </c>
      <c r="M11" s="16"/>
      <c r="N11" s="17">
        <f>G33+H33</f>
        <v>0</v>
      </c>
      <c r="O11" s="18"/>
      <c r="P11" s="19" t="s">
        <v>16</v>
      </c>
      <c r="Q11" s="16"/>
      <c r="R11" s="17">
        <f>J33+K33</f>
        <v>0</v>
      </c>
      <c r="S11" s="20"/>
      <c r="T11" s="186"/>
      <c r="U11" s="186"/>
    </row>
    <row r="12" spans="1:21" ht="15.75" customHeight="1" x14ac:dyDescent="0.35">
      <c r="A12" s="319" t="s">
        <v>17</v>
      </c>
      <c r="B12" s="320"/>
      <c r="C12" s="320"/>
      <c r="D12" s="330"/>
      <c r="E12" s="330"/>
      <c r="F12" s="330"/>
      <c r="G12" s="330"/>
      <c r="H12" s="330"/>
      <c r="I12" s="330"/>
      <c r="J12" s="330"/>
      <c r="K12" s="417"/>
      <c r="L12" s="328" t="s">
        <v>18</v>
      </c>
      <c r="M12" s="329"/>
      <c r="N12" s="17">
        <f>G32+H32</f>
        <v>0</v>
      </c>
      <c r="O12" s="21"/>
      <c r="P12" s="329" t="s">
        <v>18</v>
      </c>
      <c r="Q12" s="329"/>
      <c r="R12" s="17">
        <f>J32+K32</f>
        <v>0</v>
      </c>
      <c r="S12" s="14"/>
      <c r="T12" s="186"/>
      <c r="U12" s="186"/>
    </row>
    <row r="13" spans="1:21" ht="15.5" x14ac:dyDescent="0.35">
      <c r="A13" s="319" t="s">
        <v>19</v>
      </c>
      <c r="B13" s="320"/>
      <c r="C13" s="320"/>
      <c r="D13" s="321"/>
      <c r="E13" s="321"/>
      <c r="F13" s="321"/>
      <c r="G13" s="321"/>
      <c r="H13" s="321"/>
      <c r="I13" s="321"/>
      <c r="J13" s="321"/>
      <c r="K13" s="416"/>
      <c r="L13" s="22" t="s">
        <v>20</v>
      </c>
      <c r="M13" s="12"/>
      <c r="N13" s="23"/>
      <c r="O13" s="21"/>
      <c r="P13" s="331" t="s">
        <v>20</v>
      </c>
      <c r="Q13" s="331"/>
      <c r="R13" s="23"/>
      <c r="S13" s="14"/>
      <c r="T13" s="186"/>
      <c r="U13" s="186"/>
    </row>
    <row r="14" spans="1:21" ht="15.75" customHeight="1" x14ac:dyDescent="0.35">
      <c r="A14" s="319"/>
      <c r="B14" s="320"/>
      <c r="C14" s="320"/>
      <c r="D14" s="187"/>
      <c r="E14" s="187"/>
      <c r="F14" s="187"/>
      <c r="G14" s="187"/>
      <c r="H14" s="187"/>
      <c r="I14" s="187"/>
      <c r="J14" s="187"/>
      <c r="K14" s="187"/>
      <c r="L14" s="328" t="s">
        <v>21</v>
      </c>
      <c r="M14" s="329"/>
      <c r="N14" s="17">
        <f>G27+H27</f>
        <v>0</v>
      </c>
      <c r="O14" s="21"/>
      <c r="P14" s="329" t="s">
        <v>21</v>
      </c>
      <c r="Q14" s="329"/>
      <c r="R14" s="17">
        <f>J27+K27</f>
        <v>0</v>
      </c>
      <c r="S14" s="14"/>
      <c r="T14" s="186"/>
      <c r="U14" s="186"/>
    </row>
    <row r="15" spans="1:21" ht="15.75" customHeight="1" x14ac:dyDescent="0.35">
      <c r="A15" s="319" t="s">
        <v>22</v>
      </c>
      <c r="B15" s="320"/>
      <c r="C15" s="320"/>
      <c r="D15" s="24" t="s">
        <v>23</v>
      </c>
      <c r="E15" s="24"/>
      <c r="F15" s="24"/>
      <c r="G15" s="24"/>
      <c r="H15" s="24"/>
      <c r="I15" s="24"/>
      <c r="J15" s="24"/>
      <c r="K15" s="24"/>
      <c r="L15" s="328" t="s">
        <v>24</v>
      </c>
      <c r="M15" s="329"/>
      <c r="N15" s="17">
        <f>G28+H28</f>
        <v>0</v>
      </c>
      <c r="O15" s="21"/>
      <c r="P15" s="329" t="s">
        <v>24</v>
      </c>
      <c r="Q15" s="329"/>
      <c r="R15" s="17">
        <f>J28+K28</f>
        <v>0</v>
      </c>
      <c r="S15" s="14"/>
      <c r="T15" s="186"/>
      <c r="U15" s="186"/>
    </row>
    <row r="16" spans="1:21" ht="15.75" customHeight="1" x14ac:dyDescent="0.35">
      <c r="A16" s="188"/>
      <c r="B16" s="189"/>
      <c r="C16" s="189"/>
      <c r="D16" s="334"/>
      <c r="E16" s="334"/>
      <c r="F16" s="334"/>
      <c r="G16" s="334"/>
      <c r="H16" s="334"/>
      <c r="I16" s="334"/>
      <c r="J16" s="334"/>
      <c r="K16" s="418"/>
      <c r="L16" s="328" t="s">
        <v>25</v>
      </c>
      <c r="M16" s="329"/>
      <c r="N16" s="17">
        <f>G29+H29</f>
        <v>0</v>
      </c>
      <c r="O16" s="21"/>
      <c r="P16" s="329" t="s">
        <v>25</v>
      </c>
      <c r="Q16" s="329"/>
      <c r="R16" s="17">
        <f>J29+K29</f>
        <v>0</v>
      </c>
      <c r="S16" s="14"/>
      <c r="T16" s="186"/>
      <c r="U16" s="186"/>
    </row>
    <row r="17" spans="1:21" ht="15.75" customHeight="1" x14ac:dyDescent="0.35">
      <c r="A17" s="188"/>
      <c r="B17" s="189"/>
      <c r="C17" s="189"/>
      <c r="D17" s="335"/>
      <c r="E17" s="335"/>
      <c r="F17" s="335"/>
      <c r="G17" s="335"/>
      <c r="H17" s="335"/>
      <c r="I17" s="335"/>
      <c r="J17" s="335"/>
      <c r="K17" s="419"/>
      <c r="L17" s="328" t="s">
        <v>26</v>
      </c>
      <c r="M17" s="329"/>
      <c r="N17" s="17">
        <f>G30+H30</f>
        <v>0</v>
      </c>
      <c r="O17" s="21"/>
      <c r="P17" s="329" t="s">
        <v>26</v>
      </c>
      <c r="Q17" s="329"/>
      <c r="R17" s="17">
        <f>J30+K30</f>
        <v>0</v>
      </c>
      <c r="S17" s="14"/>
      <c r="T17" s="186"/>
      <c r="U17" s="186"/>
    </row>
    <row r="18" spans="1:21" ht="15.75" customHeight="1" x14ac:dyDescent="0.35">
      <c r="A18" s="188"/>
      <c r="B18" s="189"/>
      <c r="C18" s="189"/>
      <c r="D18" s="335"/>
      <c r="E18" s="335"/>
      <c r="F18" s="335"/>
      <c r="G18" s="335"/>
      <c r="H18" s="335"/>
      <c r="I18" s="335"/>
      <c r="J18" s="335"/>
      <c r="K18" s="419"/>
      <c r="L18" s="328" t="s">
        <v>27</v>
      </c>
      <c r="M18" s="329"/>
      <c r="N18" s="17">
        <f>G31+H31</f>
        <v>0</v>
      </c>
      <c r="O18" s="18"/>
      <c r="P18" s="329" t="s">
        <v>27</v>
      </c>
      <c r="Q18" s="329"/>
      <c r="R18" s="17">
        <f>J31+K31</f>
        <v>0</v>
      </c>
      <c r="S18" s="20"/>
      <c r="T18" s="186"/>
      <c r="U18" s="186"/>
    </row>
    <row r="19" spans="1:21" ht="15.75" customHeight="1" x14ac:dyDescent="0.35">
      <c r="A19" s="188"/>
      <c r="B19" s="189"/>
      <c r="C19" s="189"/>
      <c r="D19" s="336"/>
      <c r="E19" s="336"/>
      <c r="F19" s="336"/>
      <c r="G19" s="336"/>
      <c r="H19" s="336"/>
      <c r="I19" s="336"/>
      <c r="J19" s="336"/>
      <c r="K19" s="420"/>
      <c r="L19" s="328" t="s">
        <v>28</v>
      </c>
      <c r="M19" s="329"/>
      <c r="N19" s="17">
        <f>G37+H37</f>
        <v>0</v>
      </c>
      <c r="O19" s="21"/>
      <c r="P19" s="329" t="s">
        <v>28</v>
      </c>
      <c r="Q19" s="329"/>
      <c r="R19" s="17">
        <f>J37+K37</f>
        <v>0</v>
      </c>
      <c r="S19" s="25"/>
      <c r="T19" s="190"/>
      <c r="U19" s="191"/>
    </row>
    <row r="20" spans="1:21" ht="28.5" customHeight="1" x14ac:dyDescent="0.35">
      <c r="A20" s="26" t="s">
        <v>29</v>
      </c>
      <c r="B20" s="27"/>
      <c r="C20" s="192"/>
      <c r="D20" s="27"/>
      <c r="E20" s="27"/>
      <c r="F20" s="27"/>
      <c r="G20" s="49"/>
      <c r="H20" s="49"/>
      <c r="I20" s="27"/>
      <c r="J20" s="27"/>
      <c r="K20" s="27"/>
      <c r="L20" s="328" t="s">
        <v>30</v>
      </c>
      <c r="M20" s="329"/>
      <c r="N20" s="17">
        <f>G38+H38</f>
        <v>0</v>
      </c>
      <c r="O20" s="21"/>
      <c r="P20" s="329" t="s">
        <v>30</v>
      </c>
      <c r="Q20" s="329"/>
      <c r="R20" s="17">
        <f>J38+K38</f>
        <v>0</v>
      </c>
      <c r="S20" s="25"/>
      <c r="T20" s="186"/>
      <c r="U20" s="186"/>
    </row>
    <row r="21" spans="1:21" ht="26" customHeight="1" x14ac:dyDescent="0.35">
      <c r="A21" s="28" t="s">
        <v>31</v>
      </c>
      <c r="B21" s="27"/>
      <c r="C21" s="192"/>
      <c r="D21" s="27"/>
      <c r="E21" s="27"/>
      <c r="F21" s="27"/>
      <c r="G21" s="27"/>
      <c r="H21" s="27"/>
      <c r="I21" s="27"/>
      <c r="J21" s="27"/>
      <c r="K21" s="27"/>
      <c r="L21" s="328" t="s">
        <v>32</v>
      </c>
      <c r="M21" s="329"/>
      <c r="N21" s="17">
        <f>G39+H39</f>
        <v>0</v>
      </c>
      <c r="O21" s="21"/>
      <c r="P21" s="329" t="s">
        <v>32</v>
      </c>
      <c r="Q21" s="329"/>
      <c r="R21" s="17">
        <f>J39+K39</f>
        <v>0</v>
      </c>
      <c r="S21" s="25"/>
      <c r="T21" s="186"/>
      <c r="U21" s="186"/>
    </row>
    <row r="22" spans="1:21" ht="15.75" customHeight="1" x14ac:dyDescent="0.35">
      <c r="A22" s="193"/>
      <c r="B22" s="27"/>
      <c r="C22" s="27"/>
      <c r="D22" s="27"/>
      <c r="E22" s="27"/>
      <c r="F22" s="27"/>
      <c r="G22" s="40"/>
      <c r="H22" s="40"/>
      <c r="I22" s="40"/>
      <c r="J22" s="194"/>
      <c r="K22" s="40"/>
      <c r="L22" s="332" t="s">
        <v>33</v>
      </c>
      <c r="M22" s="333"/>
      <c r="N22" s="29">
        <f>G40+H40</f>
        <v>0</v>
      </c>
      <c r="O22" s="30"/>
      <c r="P22" s="329" t="s">
        <v>33</v>
      </c>
      <c r="Q22" s="329"/>
      <c r="R22" s="29">
        <f>J40+K40</f>
        <v>0</v>
      </c>
      <c r="S22" s="25"/>
      <c r="T22" s="186"/>
      <c r="U22" s="186"/>
    </row>
    <row r="23" spans="1:21" ht="18" customHeight="1" x14ac:dyDescent="0.35">
      <c r="A23" s="337" t="s">
        <v>34</v>
      </c>
      <c r="B23" s="338"/>
      <c r="C23" s="338"/>
      <c r="D23" s="338"/>
      <c r="E23" s="338"/>
      <c r="F23" s="338"/>
      <c r="G23" s="338"/>
      <c r="H23" s="338"/>
      <c r="I23" s="338"/>
      <c r="J23" s="338"/>
      <c r="K23" s="338"/>
      <c r="L23" s="339" t="s">
        <v>35</v>
      </c>
      <c r="M23" s="340"/>
      <c r="N23" s="340"/>
      <c r="O23" s="340"/>
      <c r="P23" s="340"/>
      <c r="Q23" s="340"/>
      <c r="R23" s="340"/>
      <c r="S23" s="341"/>
      <c r="T23" s="186"/>
      <c r="U23" s="186"/>
    </row>
    <row r="24" spans="1:21" x14ac:dyDescent="0.35">
      <c r="A24" s="39"/>
      <c r="B24" s="40"/>
      <c r="C24" s="40"/>
      <c r="D24" s="40"/>
      <c r="E24" s="40"/>
      <c r="F24" s="40"/>
      <c r="G24" s="40"/>
      <c r="H24" s="40"/>
      <c r="I24" s="40"/>
      <c r="J24" s="194"/>
      <c r="K24" s="194"/>
      <c r="L24" s="325" t="s">
        <v>36</v>
      </c>
      <c r="M24" s="326"/>
      <c r="N24" s="326"/>
      <c r="O24" s="326"/>
      <c r="P24" s="326"/>
      <c r="Q24" s="326"/>
      <c r="R24" s="326"/>
      <c r="S24" s="327"/>
      <c r="T24" s="186"/>
      <c r="U24" s="186"/>
    </row>
    <row r="25" spans="1:21" x14ac:dyDescent="0.35">
      <c r="A25" s="138"/>
      <c r="B25" s="66"/>
      <c r="C25" s="139"/>
      <c r="D25" s="139"/>
      <c r="E25" s="139"/>
      <c r="F25" s="60"/>
      <c r="G25" s="342" t="s">
        <v>479</v>
      </c>
      <c r="H25" s="342"/>
      <c r="I25" s="31"/>
      <c r="J25" s="342" t="s">
        <v>480</v>
      </c>
      <c r="K25" s="342"/>
      <c r="L25" s="195" t="str">
        <f>$G$47</f>
        <v>1 October - 31 December 2019</v>
      </c>
      <c r="M25" s="32"/>
      <c r="N25" s="32"/>
      <c r="O25" s="8"/>
      <c r="P25" s="196" t="str">
        <f>$J$47</f>
        <v>1 January - 31 March 2020</v>
      </c>
      <c r="Q25" s="32"/>
      <c r="R25" s="32"/>
      <c r="S25" s="33"/>
      <c r="T25" s="186"/>
      <c r="U25" s="186"/>
    </row>
    <row r="26" spans="1:21" x14ac:dyDescent="0.35">
      <c r="A26" s="34" t="s">
        <v>37</v>
      </c>
      <c r="B26" s="35"/>
      <c r="C26" s="36" t="s">
        <v>38</v>
      </c>
      <c r="D26" s="37"/>
      <c r="E26" s="37"/>
      <c r="F26" s="37"/>
      <c r="G26" s="173" t="s">
        <v>39</v>
      </c>
      <c r="H26" s="173" t="s">
        <v>40</v>
      </c>
      <c r="I26" s="38"/>
      <c r="J26" s="173" t="s">
        <v>39</v>
      </c>
      <c r="K26" s="173" t="s">
        <v>40</v>
      </c>
      <c r="L26" s="11" t="s">
        <v>14</v>
      </c>
      <c r="M26" s="9"/>
      <c r="N26" s="9"/>
      <c r="O26" s="13"/>
      <c r="P26" s="171" t="s">
        <v>14</v>
      </c>
      <c r="Q26" s="9"/>
      <c r="R26" s="9"/>
      <c r="S26" s="14"/>
      <c r="T26" s="186"/>
      <c r="U26" s="186"/>
    </row>
    <row r="27" spans="1:21" ht="15" customHeight="1" x14ac:dyDescent="0.35">
      <c r="A27" s="39"/>
      <c r="B27" s="40" t="s">
        <v>41</v>
      </c>
      <c r="C27" s="41" t="s">
        <v>21</v>
      </c>
      <c r="D27" s="41"/>
      <c r="E27" s="41"/>
      <c r="F27" s="41"/>
      <c r="G27" s="246"/>
      <c r="H27" s="246"/>
      <c r="I27" s="42"/>
      <c r="J27" s="246"/>
      <c r="K27" s="247"/>
      <c r="L27" s="328" t="s">
        <v>42</v>
      </c>
      <c r="M27" s="329"/>
      <c r="N27" s="17">
        <f>G49</f>
        <v>0</v>
      </c>
      <c r="O27" s="43"/>
      <c r="P27" s="329" t="s">
        <v>42</v>
      </c>
      <c r="Q27" s="329"/>
      <c r="R27" s="17">
        <f>J49</f>
        <v>0</v>
      </c>
      <c r="S27" s="44"/>
      <c r="T27" s="186"/>
      <c r="U27" s="186"/>
    </row>
    <row r="28" spans="1:21" ht="15" customHeight="1" x14ac:dyDescent="0.35">
      <c r="A28" s="39"/>
      <c r="B28" s="40" t="s">
        <v>43</v>
      </c>
      <c r="C28" s="41" t="s">
        <v>24</v>
      </c>
      <c r="D28" s="41"/>
      <c r="E28" s="41"/>
      <c r="F28" s="41"/>
      <c r="G28" s="246"/>
      <c r="H28" s="246"/>
      <c r="I28" s="42"/>
      <c r="J28" s="246"/>
      <c r="K28" s="247"/>
      <c r="L28" s="328" t="s">
        <v>44</v>
      </c>
      <c r="M28" s="329"/>
      <c r="N28" s="17">
        <f>G50</f>
        <v>0</v>
      </c>
      <c r="O28" s="43"/>
      <c r="P28" s="329" t="s">
        <v>44</v>
      </c>
      <c r="Q28" s="329"/>
      <c r="R28" s="17">
        <f>J50</f>
        <v>0</v>
      </c>
      <c r="S28" s="44"/>
      <c r="T28" s="186"/>
      <c r="U28" s="186"/>
    </row>
    <row r="29" spans="1:21" x14ac:dyDescent="0.35">
      <c r="A29" s="39"/>
      <c r="B29" s="40" t="s">
        <v>45</v>
      </c>
      <c r="C29" s="41" t="s">
        <v>25</v>
      </c>
      <c r="D29" s="41"/>
      <c r="E29" s="41"/>
      <c r="F29" s="41"/>
      <c r="G29" s="246"/>
      <c r="H29" s="246"/>
      <c r="I29" s="42"/>
      <c r="J29" s="246"/>
      <c r="K29" s="247"/>
      <c r="L29" s="22" t="s">
        <v>20</v>
      </c>
      <c r="M29" s="9"/>
      <c r="N29" s="23"/>
      <c r="O29" s="13"/>
      <c r="P29" s="45" t="s">
        <v>20</v>
      </c>
      <c r="Q29" s="9"/>
      <c r="R29" s="23"/>
      <c r="S29" s="14"/>
      <c r="T29" s="186"/>
      <c r="U29" s="186"/>
    </row>
    <row r="30" spans="1:21" ht="15" customHeight="1" x14ac:dyDescent="0.35">
      <c r="A30" s="39"/>
      <c r="B30" s="40" t="s">
        <v>46</v>
      </c>
      <c r="C30" s="41" t="s">
        <v>26</v>
      </c>
      <c r="D30" s="41"/>
      <c r="E30" s="41"/>
      <c r="F30" s="41"/>
      <c r="G30" s="246"/>
      <c r="H30" s="246"/>
      <c r="I30" s="42"/>
      <c r="J30" s="246"/>
      <c r="K30" s="247"/>
      <c r="L30" s="328" t="s">
        <v>47</v>
      </c>
      <c r="M30" s="329"/>
      <c r="N30" s="17">
        <f t="shared" ref="N30:N52" si="0">G52</f>
        <v>0</v>
      </c>
      <c r="O30" s="43"/>
      <c r="P30" s="329" t="s">
        <v>47</v>
      </c>
      <c r="Q30" s="329"/>
      <c r="R30" s="17">
        <f t="shared" ref="R30:R52" si="1">J52</f>
        <v>0</v>
      </c>
      <c r="S30" s="44"/>
      <c r="T30" s="186"/>
      <c r="U30" s="186"/>
    </row>
    <row r="31" spans="1:21" ht="15" customHeight="1" x14ac:dyDescent="0.35">
      <c r="A31" s="39"/>
      <c r="B31" s="40" t="s">
        <v>48</v>
      </c>
      <c r="C31" s="41" t="s">
        <v>487</v>
      </c>
      <c r="D31" s="41"/>
      <c r="E31" s="41"/>
      <c r="F31" s="41"/>
      <c r="G31" s="256">
        <f>SUM(G27:G30)</f>
        <v>0</v>
      </c>
      <c r="H31" s="256">
        <f>SUM(H27:H30)</f>
        <v>0</v>
      </c>
      <c r="I31" s="46" t="s">
        <v>49</v>
      </c>
      <c r="J31" s="256">
        <f>SUM(J27:J30)</f>
        <v>0</v>
      </c>
      <c r="K31" s="256">
        <f>SUM(K27:K30)</f>
        <v>0</v>
      </c>
      <c r="L31" s="328" t="s">
        <v>50</v>
      </c>
      <c r="M31" s="329"/>
      <c r="N31" s="17">
        <f t="shared" si="0"/>
        <v>0</v>
      </c>
      <c r="O31" s="43"/>
      <c r="P31" s="329" t="s">
        <v>50</v>
      </c>
      <c r="Q31" s="329"/>
      <c r="R31" s="17">
        <f t="shared" si="1"/>
        <v>0</v>
      </c>
      <c r="S31" s="44"/>
      <c r="T31" s="186"/>
      <c r="U31" s="186"/>
    </row>
    <row r="32" spans="1:21" x14ac:dyDescent="0.35">
      <c r="A32" s="39"/>
      <c r="B32" s="40" t="s">
        <v>51</v>
      </c>
      <c r="C32" s="41" t="s">
        <v>18</v>
      </c>
      <c r="D32" s="41"/>
      <c r="E32" s="41"/>
      <c r="F32" s="41"/>
      <c r="G32" s="246"/>
      <c r="H32" s="246"/>
      <c r="I32" s="47"/>
      <c r="J32" s="246"/>
      <c r="K32" s="247"/>
      <c r="L32" s="328"/>
      <c r="M32" s="329"/>
      <c r="N32" s="329">
        <f t="shared" si="0"/>
        <v>0</v>
      </c>
      <c r="O32" s="344"/>
      <c r="P32" s="329"/>
      <c r="Q32" s="329"/>
      <c r="R32" s="48">
        <f t="shared" si="1"/>
        <v>0</v>
      </c>
      <c r="S32" s="44"/>
      <c r="T32" s="186"/>
      <c r="U32" s="186"/>
    </row>
    <row r="33" spans="1:21" ht="15" customHeight="1" x14ac:dyDescent="0.35">
      <c r="A33" s="39"/>
      <c r="B33" s="40" t="s">
        <v>52</v>
      </c>
      <c r="C33" s="41" t="s">
        <v>488</v>
      </c>
      <c r="D33" s="41"/>
      <c r="E33" s="41"/>
      <c r="F33" s="41"/>
      <c r="G33" s="256">
        <f>SUM(G31:G32)</f>
        <v>0</v>
      </c>
      <c r="H33" s="256">
        <f>SUM(H31:H32)</f>
        <v>0</v>
      </c>
      <c r="I33" s="46" t="s">
        <v>49</v>
      </c>
      <c r="J33" s="256">
        <f>SUM(J31:J32)</f>
        <v>0</v>
      </c>
      <c r="K33" s="256">
        <f>SUM(K31:K32)</f>
        <v>0</v>
      </c>
      <c r="L33" s="328" t="s">
        <v>53</v>
      </c>
      <c r="M33" s="344"/>
      <c r="N33" s="17">
        <f t="shared" si="0"/>
        <v>0</v>
      </c>
      <c r="O33" s="43"/>
      <c r="P33" s="329" t="s">
        <v>53</v>
      </c>
      <c r="Q33" s="329"/>
      <c r="R33" s="17">
        <f t="shared" si="1"/>
        <v>0</v>
      </c>
      <c r="S33" s="44"/>
      <c r="T33" s="186"/>
      <c r="U33" s="186"/>
    </row>
    <row r="34" spans="1:21" ht="15" customHeight="1" x14ac:dyDescent="0.35">
      <c r="A34" s="39"/>
      <c r="B34" s="40"/>
      <c r="C34" s="49"/>
      <c r="D34" s="49"/>
      <c r="E34" s="49"/>
      <c r="F34" s="49"/>
      <c r="G34" s="197"/>
      <c r="H34" s="197"/>
      <c r="I34" s="47"/>
      <c r="J34" s="197"/>
      <c r="K34" s="197"/>
      <c r="L34" s="50" t="s">
        <v>54</v>
      </c>
      <c r="M34" s="51"/>
      <c r="N34" s="17">
        <f t="shared" si="0"/>
        <v>0</v>
      </c>
      <c r="O34" s="43"/>
      <c r="P34" s="329" t="s">
        <v>54</v>
      </c>
      <c r="Q34" s="329"/>
      <c r="R34" s="17">
        <f t="shared" si="1"/>
        <v>0</v>
      </c>
      <c r="S34" s="44"/>
      <c r="T34" s="186"/>
      <c r="U34" s="186"/>
    </row>
    <row r="35" spans="1:21" x14ac:dyDescent="0.35">
      <c r="A35" s="39"/>
      <c r="B35" s="40"/>
      <c r="C35" s="52"/>
      <c r="D35" s="52"/>
      <c r="E35" s="52"/>
      <c r="F35" s="52"/>
      <c r="G35" s="343" t="str">
        <f>$G$25</f>
        <v>As of 31 December 2019</v>
      </c>
      <c r="H35" s="343"/>
      <c r="I35" s="150"/>
      <c r="J35" s="343" t="str">
        <f>$J$25</f>
        <v>As of 31 March 2020</v>
      </c>
      <c r="K35" s="343"/>
      <c r="L35" s="328"/>
      <c r="M35" s="329"/>
      <c r="N35" s="48">
        <f t="shared" si="0"/>
        <v>0</v>
      </c>
      <c r="O35" s="43"/>
      <c r="P35" s="329"/>
      <c r="Q35" s="329"/>
      <c r="R35" s="48">
        <f t="shared" si="1"/>
        <v>0</v>
      </c>
      <c r="S35" s="44"/>
      <c r="T35" s="186"/>
      <c r="U35" s="186"/>
    </row>
    <row r="36" spans="1:21" ht="15" customHeight="1" x14ac:dyDescent="0.35">
      <c r="A36" s="53"/>
      <c r="B36" s="40"/>
      <c r="C36" s="54"/>
      <c r="D36" s="54"/>
      <c r="E36" s="54"/>
      <c r="F36" s="54"/>
      <c r="G36" s="55" t="s">
        <v>39</v>
      </c>
      <c r="H36" s="55" t="s">
        <v>40</v>
      </c>
      <c r="I36" s="56"/>
      <c r="J36" s="55" t="s">
        <v>39</v>
      </c>
      <c r="K36" s="55" t="s">
        <v>40</v>
      </c>
      <c r="L36" s="328" t="s">
        <v>55</v>
      </c>
      <c r="M36" s="329"/>
      <c r="N36" s="17">
        <f t="shared" si="0"/>
        <v>0</v>
      </c>
      <c r="O36" s="43"/>
      <c r="P36" s="329" t="s">
        <v>55</v>
      </c>
      <c r="Q36" s="329"/>
      <c r="R36" s="17">
        <f t="shared" si="1"/>
        <v>0</v>
      </c>
      <c r="S36" s="44"/>
      <c r="T36" s="186"/>
      <c r="U36" s="198"/>
    </row>
    <row r="37" spans="1:21" ht="15" customHeight="1" x14ac:dyDescent="0.35">
      <c r="A37" s="53"/>
      <c r="B37" s="52" t="s">
        <v>56</v>
      </c>
      <c r="C37" s="57" t="s">
        <v>28</v>
      </c>
      <c r="D37" s="57"/>
      <c r="E37" s="57"/>
      <c r="F37" s="57"/>
      <c r="G37" s="246"/>
      <c r="H37" s="246"/>
      <c r="I37" s="47"/>
      <c r="J37" s="246"/>
      <c r="K37" s="247"/>
      <c r="L37" s="328" t="s">
        <v>57</v>
      </c>
      <c r="M37" s="329"/>
      <c r="N37" s="17">
        <f t="shared" si="0"/>
        <v>0</v>
      </c>
      <c r="O37" s="43"/>
      <c r="P37" s="329" t="s">
        <v>57</v>
      </c>
      <c r="Q37" s="329"/>
      <c r="R37" s="17">
        <f t="shared" si="1"/>
        <v>0</v>
      </c>
      <c r="S37" s="44"/>
      <c r="T37" s="186"/>
      <c r="U37" s="198"/>
    </row>
    <row r="38" spans="1:21" x14ac:dyDescent="0.35">
      <c r="A38" s="53"/>
      <c r="B38" s="52" t="s">
        <v>58</v>
      </c>
      <c r="C38" s="41" t="s">
        <v>30</v>
      </c>
      <c r="D38" s="41"/>
      <c r="E38" s="41"/>
      <c r="F38" s="41"/>
      <c r="G38" s="246"/>
      <c r="H38" s="246"/>
      <c r="I38" s="47"/>
      <c r="J38" s="246"/>
      <c r="K38" s="247"/>
      <c r="L38" s="328"/>
      <c r="M38" s="329"/>
      <c r="N38" s="48">
        <f t="shared" si="0"/>
        <v>0</v>
      </c>
      <c r="O38" s="43"/>
      <c r="P38" s="329"/>
      <c r="Q38" s="329"/>
      <c r="R38" s="48">
        <f t="shared" si="1"/>
        <v>0</v>
      </c>
      <c r="S38" s="44"/>
      <c r="T38" s="186"/>
      <c r="U38" s="198"/>
    </row>
    <row r="39" spans="1:21" ht="15" customHeight="1" x14ac:dyDescent="0.35">
      <c r="A39" s="53"/>
      <c r="B39" s="52" t="s">
        <v>59</v>
      </c>
      <c r="C39" s="41" t="s">
        <v>32</v>
      </c>
      <c r="D39" s="41"/>
      <c r="E39" s="41"/>
      <c r="F39" s="41"/>
      <c r="G39" s="246"/>
      <c r="H39" s="246"/>
      <c r="I39" s="47"/>
      <c r="J39" s="246"/>
      <c r="K39" s="247"/>
      <c r="L39" s="328" t="s">
        <v>60</v>
      </c>
      <c r="M39" s="329"/>
      <c r="N39" s="17">
        <f t="shared" si="0"/>
        <v>0</v>
      </c>
      <c r="O39" s="43"/>
      <c r="P39" s="329" t="s">
        <v>60</v>
      </c>
      <c r="Q39" s="329"/>
      <c r="R39" s="17">
        <f t="shared" si="1"/>
        <v>0</v>
      </c>
      <c r="S39" s="44"/>
      <c r="T39" s="186"/>
      <c r="U39" s="186"/>
    </row>
    <row r="40" spans="1:21" ht="15" customHeight="1" x14ac:dyDescent="0.35">
      <c r="A40" s="53"/>
      <c r="B40" s="52" t="s">
        <v>61</v>
      </c>
      <c r="C40" s="41" t="s">
        <v>33</v>
      </c>
      <c r="D40" s="41"/>
      <c r="E40" s="41"/>
      <c r="F40" s="41"/>
      <c r="G40" s="246"/>
      <c r="H40" s="246"/>
      <c r="I40" s="47"/>
      <c r="J40" s="246"/>
      <c r="K40" s="247"/>
      <c r="L40" s="328" t="s">
        <v>62</v>
      </c>
      <c r="M40" s="329"/>
      <c r="N40" s="17">
        <f t="shared" si="0"/>
        <v>0</v>
      </c>
      <c r="O40" s="43"/>
      <c r="P40" s="329" t="s">
        <v>62</v>
      </c>
      <c r="Q40" s="329"/>
      <c r="R40" s="17">
        <f t="shared" si="1"/>
        <v>0</v>
      </c>
      <c r="S40" s="44"/>
      <c r="T40" s="186"/>
      <c r="U40" s="186"/>
    </row>
    <row r="41" spans="1:21" x14ac:dyDescent="0.35">
      <c r="A41" s="53"/>
      <c r="B41" s="52"/>
      <c r="C41" s="52"/>
      <c r="D41" s="52"/>
      <c r="E41" s="52"/>
      <c r="F41" s="52"/>
      <c r="G41" s="47"/>
      <c r="H41" s="47"/>
      <c r="I41" s="47"/>
      <c r="J41" s="47"/>
      <c r="K41" s="150"/>
      <c r="L41" s="328"/>
      <c r="M41" s="329"/>
      <c r="N41" s="48">
        <f t="shared" si="0"/>
        <v>0</v>
      </c>
      <c r="O41" s="43"/>
      <c r="P41" s="329"/>
      <c r="Q41" s="329"/>
      <c r="R41" s="48">
        <f t="shared" si="1"/>
        <v>0</v>
      </c>
      <c r="S41" s="44"/>
      <c r="T41" s="186"/>
      <c r="U41" s="186"/>
    </row>
    <row r="42" spans="1:21" ht="15" customHeight="1" x14ac:dyDescent="0.35">
      <c r="A42" s="39"/>
      <c r="B42" s="40"/>
      <c r="C42" s="199" t="s">
        <v>4</v>
      </c>
      <c r="D42" s="52"/>
      <c r="E42" s="52"/>
      <c r="F42" s="52"/>
      <c r="G42" s="47"/>
      <c r="H42" s="47"/>
      <c r="I42" s="47"/>
      <c r="J42" s="47"/>
      <c r="K42" s="150"/>
      <c r="L42" s="328" t="s">
        <v>63</v>
      </c>
      <c r="M42" s="329"/>
      <c r="N42" s="17">
        <f t="shared" si="0"/>
        <v>0</v>
      </c>
      <c r="O42" s="43"/>
      <c r="P42" s="329" t="s">
        <v>63</v>
      </c>
      <c r="Q42" s="329"/>
      <c r="R42" s="17">
        <f t="shared" si="1"/>
        <v>0</v>
      </c>
      <c r="S42" s="44"/>
      <c r="T42" s="186"/>
      <c r="U42" s="186"/>
    </row>
    <row r="43" spans="1:21" ht="15.75" customHeight="1" x14ac:dyDescent="0.35">
      <c r="A43" s="346" t="s">
        <v>64</v>
      </c>
      <c r="B43" s="347"/>
      <c r="C43" s="347"/>
      <c r="D43" s="347"/>
      <c r="E43" s="347"/>
      <c r="F43" s="347"/>
      <c r="G43" s="347"/>
      <c r="H43" s="347"/>
      <c r="I43" s="347"/>
      <c r="J43" s="347"/>
      <c r="K43" s="347"/>
      <c r="L43" s="328" t="s">
        <v>65</v>
      </c>
      <c r="M43" s="329"/>
      <c r="N43" s="17">
        <f t="shared" si="0"/>
        <v>0</v>
      </c>
      <c r="O43" s="43"/>
      <c r="P43" s="329" t="s">
        <v>65</v>
      </c>
      <c r="Q43" s="329"/>
      <c r="R43" s="17">
        <f t="shared" si="1"/>
        <v>0</v>
      </c>
      <c r="S43" s="44"/>
      <c r="T43" s="186"/>
      <c r="U43" s="186"/>
    </row>
    <row r="44" spans="1:21" x14ac:dyDescent="0.35">
      <c r="A44" s="65"/>
      <c r="B44" s="37"/>
      <c r="C44" s="112"/>
      <c r="D44" s="37"/>
      <c r="E44" s="37"/>
      <c r="F44" s="63"/>
      <c r="G44" s="42"/>
      <c r="H44" s="42"/>
      <c r="I44" s="42"/>
      <c r="J44" s="42"/>
      <c r="K44" s="150"/>
      <c r="L44" s="328"/>
      <c r="M44" s="329"/>
      <c r="N44" s="48">
        <f t="shared" si="0"/>
        <v>0</v>
      </c>
      <c r="O44" s="43"/>
      <c r="P44" s="329"/>
      <c r="Q44" s="329"/>
      <c r="R44" s="48">
        <f t="shared" si="1"/>
        <v>0</v>
      </c>
      <c r="S44" s="44"/>
      <c r="T44" s="186"/>
      <c r="U44" s="186"/>
    </row>
    <row r="45" spans="1:21" ht="15.75" customHeight="1" x14ac:dyDescent="0.35">
      <c r="A45" s="58"/>
      <c r="B45" s="59" t="s">
        <v>66</v>
      </c>
      <c r="C45" s="59" t="s">
        <v>67</v>
      </c>
      <c r="D45" s="60"/>
      <c r="E45" s="60"/>
      <c r="F45" s="61"/>
      <c r="G45" s="113"/>
      <c r="H45" s="113"/>
      <c r="I45" s="113"/>
      <c r="J45" s="113"/>
      <c r="K45" s="200"/>
      <c r="L45" s="328" t="s">
        <v>68</v>
      </c>
      <c r="M45" s="329"/>
      <c r="N45" s="17">
        <f t="shared" si="0"/>
        <v>0</v>
      </c>
      <c r="O45" s="43"/>
      <c r="P45" s="329" t="s">
        <v>68</v>
      </c>
      <c r="Q45" s="329"/>
      <c r="R45" s="17">
        <f t="shared" si="1"/>
        <v>0</v>
      </c>
      <c r="S45" s="44"/>
      <c r="T45" s="186"/>
      <c r="U45" s="186"/>
    </row>
    <row r="46" spans="1:21" ht="15.75" customHeight="1" x14ac:dyDescent="0.35">
      <c r="A46" s="58"/>
      <c r="B46" s="59"/>
      <c r="C46" s="59"/>
      <c r="D46" s="60"/>
      <c r="E46" s="60"/>
      <c r="F46" s="61"/>
      <c r="G46" s="113"/>
      <c r="H46" s="113"/>
      <c r="I46" s="113"/>
      <c r="J46" s="113"/>
      <c r="K46" s="200"/>
      <c r="L46" s="328" t="s">
        <v>69</v>
      </c>
      <c r="M46" s="329"/>
      <c r="N46" s="17">
        <f t="shared" si="0"/>
        <v>0</v>
      </c>
      <c r="O46" s="43"/>
      <c r="P46" s="329" t="s">
        <v>69</v>
      </c>
      <c r="Q46" s="329"/>
      <c r="R46" s="17">
        <f t="shared" si="1"/>
        <v>0</v>
      </c>
      <c r="S46" s="44"/>
      <c r="T46" s="186"/>
      <c r="U46" s="186"/>
    </row>
    <row r="47" spans="1:21" x14ac:dyDescent="0.35">
      <c r="A47" s="58" t="s">
        <v>70</v>
      </c>
      <c r="B47" s="37"/>
      <c r="C47" s="62" t="s">
        <v>71</v>
      </c>
      <c r="D47" s="37"/>
      <c r="E47" s="37"/>
      <c r="F47" s="63"/>
      <c r="G47" s="262" t="s">
        <v>481</v>
      </c>
      <c r="H47" s="255"/>
      <c r="I47" s="56"/>
      <c r="J47" s="262" t="s">
        <v>482</v>
      </c>
      <c r="K47" s="64"/>
      <c r="L47" s="328"/>
      <c r="M47" s="329"/>
      <c r="N47" s="48">
        <f t="shared" si="0"/>
        <v>0</v>
      </c>
      <c r="O47" s="43"/>
      <c r="P47" s="329"/>
      <c r="Q47" s="329"/>
      <c r="R47" s="48">
        <f t="shared" si="1"/>
        <v>0</v>
      </c>
      <c r="S47" s="44"/>
      <c r="T47" s="186"/>
      <c r="U47" s="186"/>
    </row>
    <row r="48" spans="1:21" ht="15" customHeight="1" x14ac:dyDescent="0.35">
      <c r="A48" s="65"/>
      <c r="B48" s="66"/>
      <c r="C48" s="36"/>
      <c r="D48" s="62"/>
      <c r="E48" s="62"/>
      <c r="F48" s="61"/>
      <c r="G48" s="345"/>
      <c r="H48" s="345"/>
      <c r="I48" s="56"/>
      <c r="J48" s="345"/>
      <c r="K48" s="345"/>
      <c r="L48" s="328" t="s">
        <v>72</v>
      </c>
      <c r="M48" s="329"/>
      <c r="N48" s="17">
        <f t="shared" si="0"/>
        <v>0</v>
      </c>
      <c r="O48" s="43"/>
      <c r="P48" s="329" t="s">
        <v>72</v>
      </c>
      <c r="Q48" s="329"/>
      <c r="R48" s="17">
        <f t="shared" si="1"/>
        <v>0</v>
      </c>
      <c r="S48" s="44"/>
      <c r="T48" s="186"/>
      <c r="U48" s="186"/>
    </row>
    <row r="49" spans="1:21" ht="15" customHeight="1" x14ac:dyDescent="0.35">
      <c r="A49" s="65"/>
      <c r="B49" s="40" t="s">
        <v>73</v>
      </c>
      <c r="C49" s="176" t="s">
        <v>42</v>
      </c>
      <c r="D49" s="175"/>
      <c r="E49" s="175"/>
      <c r="F49" s="176"/>
      <c r="G49" s="246"/>
      <c r="H49" s="71"/>
      <c r="I49" s="42"/>
      <c r="J49" s="246"/>
      <c r="K49" s="71"/>
      <c r="L49" s="328" t="s">
        <v>74</v>
      </c>
      <c r="M49" s="329"/>
      <c r="N49" s="17">
        <f t="shared" si="0"/>
        <v>0</v>
      </c>
      <c r="O49" s="43"/>
      <c r="P49" s="329" t="s">
        <v>74</v>
      </c>
      <c r="Q49" s="329"/>
      <c r="R49" s="17">
        <f t="shared" si="1"/>
        <v>0</v>
      </c>
      <c r="S49" s="44"/>
      <c r="T49" s="186"/>
      <c r="U49" s="186"/>
    </row>
    <row r="50" spans="1:21" x14ac:dyDescent="0.35">
      <c r="A50" s="65"/>
      <c r="B50" s="40" t="s">
        <v>75</v>
      </c>
      <c r="C50" s="67" t="s">
        <v>44</v>
      </c>
      <c r="D50" s="175"/>
      <c r="E50" s="175"/>
      <c r="F50" s="176"/>
      <c r="G50" s="246"/>
      <c r="H50" s="71"/>
      <c r="I50" s="42"/>
      <c r="J50" s="246"/>
      <c r="K50" s="71"/>
      <c r="L50" s="328"/>
      <c r="M50" s="329"/>
      <c r="N50" s="48">
        <f t="shared" si="0"/>
        <v>0</v>
      </c>
      <c r="O50" s="43"/>
      <c r="P50" s="329"/>
      <c r="Q50" s="329"/>
      <c r="R50" s="48">
        <f t="shared" si="1"/>
        <v>0</v>
      </c>
      <c r="S50" s="44"/>
      <c r="T50" s="186"/>
      <c r="U50" s="186"/>
    </row>
    <row r="51" spans="1:21" ht="15" customHeight="1" x14ac:dyDescent="0.35">
      <c r="A51" s="65"/>
      <c r="B51" s="40"/>
      <c r="C51" s="175"/>
      <c r="D51" s="175"/>
      <c r="E51" s="175"/>
      <c r="F51" s="175"/>
      <c r="G51" s="201"/>
      <c r="H51" s="71"/>
      <c r="I51" s="42"/>
      <c r="J51" s="201"/>
      <c r="K51" s="71"/>
      <c r="L51" s="348" t="s">
        <v>76</v>
      </c>
      <c r="M51" s="349"/>
      <c r="N51" s="17">
        <f t="shared" si="0"/>
        <v>0</v>
      </c>
      <c r="O51" s="43"/>
      <c r="P51" s="349" t="s">
        <v>76</v>
      </c>
      <c r="Q51" s="349"/>
      <c r="R51" s="17">
        <f t="shared" si="1"/>
        <v>0</v>
      </c>
      <c r="S51" s="44"/>
      <c r="T51" s="186"/>
      <c r="U51" s="186"/>
    </row>
    <row r="52" spans="1:21" ht="15" customHeight="1" x14ac:dyDescent="0.35">
      <c r="A52" s="65"/>
      <c r="B52" s="40" t="s">
        <v>77</v>
      </c>
      <c r="C52" s="68" t="s">
        <v>47</v>
      </c>
      <c r="D52" s="175"/>
      <c r="E52" s="175"/>
      <c r="F52" s="176"/>
      <c r="G52" s="246"/>
      <c r="H52" s="71"/>
      <c r="I52" s="42"/>
      <c r="J52" s="246"/>
      <c r="K52" s="71"/>
      <c r="L52" s="348" t="s">
        <v>78</v>
      </c>
      <c r="M52" s="349"/>
      <c r="N52" s="17">
        <f t="shared" si="0"/>
        <v>0</v>
      </c>
      <c r="O52" s="43"/>
      <c r="P52" s="349" t="s">
        <v>78</v>
      </c>
      <c r="Q52" s="349"/>
      <c r="R52" s="17">
        <f t="shared" si="1"/>
        <v>0</v>
      </c>
      <c r="S52" s="44"/>
      <c r="T52" s="186"/>
      <c r="U52" s="186"/>
    </row>
    <row r="53" spans="1:21" ht="15" customHeight="1" x14ac:dyDescent="0.35">
      <c r="A53" s="65"/>
      <c r="B53" s="40" t="s">
        <v>79</v>
      </c>
      <c r="C53" s="176" t="s">
        <v>50</v>
      </c>
      <c r="D53" s="175"/>
      <c r="E53" s="175"/>
      <c r="F53" s="176"/>
      <c r="G53" s="246"/>
      <c r="H53" s="71"/>
      <c r="I53" s="42"/>
      <c r="J53" s="246"/>
      <c r="K53" s="71"/>
      <c r="L53" s="348" t="s">
        <v>80</v>
      </c>
      <c r="M53" s="349"/>
      <c r="N53" s="17">
        <f>G76</f>
        <v>0</v>
      </c>
      <c r="O53" s="43"/>
      <c r="P53" s="349" t="s">
        <v>80</v>
      </c>
      <c r="Q53" s="349"/>
      <c r="R53" s="17">
        <f>J76</f>
        <v>0</v>
      </c>
      <c r="S53" s="44"/>
      <c r="T53" s="186"/>
      <c r="U53" s="186"/>
    </row>
    <row r="54" spans="1:21" ht="15" customHeight="1" x14ac:dyDescent="0.35">
      <c r="A54" s="58"/>
      <c r="B54" s="40"/>
      <c r="C54" s="36"/>
      <c r="D54" s="62"/>
      <c r="E54" s="62"/>
      <c r="F54" s="61"/>
      <c r="G54" s="202"/>
      <c r="H54" s="71"/>
      <c r="I54" s="42"/>
      <c r="J54" s="202"/>
      <c r="K54" s="71"/>
      <c r="L54" s="352" t="s">
        <v>81</v>
      </c>
      <c r="M54" s="353"/>
      <c r="N54" s="17">
        <f>G77</f>
        <v>0</v>
      </c>
      <c r="O54" s="69"/>
      <c r="P54" s="349" t="s">
        <v>81</v>
      </c>
      <c r="Q54" s="349"/>
      <c r="R54" s="17">
        <f>J77</f>
        <v>0</v>
      </c>
      <c r="S54" s="44"/>
      <c r="T54" s="186"/>
      <c r="U54" s="186"/>
    </row>
    <row r="55" spans="1:21" x14ac:dyDescent="0.35">
      <c r="A55" s="58"/>
      <c r="B55" s="40" t="s">
        <v>82</v>
      </c>
      <c r="C55" s="176" t="s">
        <v>53</v>
      </c>
      <c r="D55" s="175"/>
      <c r="E55" s="175"/>
      <c r="F55" s="175"/>
      <c r="G55" s="246"/>
      <c r="H55" s="71"/>
      <c r="I55" s="42"/>
      <c r="J55" s="246"/>
      <c r="K55" s="71"/>
      <c r="L55" s="325" t="s">
        <v>83</v>
      </c>
      <c r="M55" s="326"/>
      <c r="N55" s="326"/>
      <c r="O55" s="326"/>
      <c r="P55" s="326"/>
      <c r="Q55" s="326"/>
      <c r="R55" s="326"/>
      <c r="S55" s="327"/>
      <c r="T55" s="186"/>
      <c r="U55" s="186"/>
    </row>
    <row r="56" spans="1:21" x14ac:dyDescent="0.35">
      <c r="A56" s="58"/>
      <c r="B56" s="40" t="s">
        <v>84</v>
      </c>
      <c r="C56" s="67" t="s">
        <v>54</v>
      </c>
      <c r="D56" s="175"/>
      <c r="E56" s="175"/>
      <c r="F56" s="176"/>
      <c r="G56" s="246"/>
      <c r="H56" s="71"/>
      <c r="I56" s="42"/>
      <c r="J56" s="246"/>
      <c r="K56" s="71"/>
      <c r="L56" s="195" t="str">
        <f>$G$47</f>
        <v>1 October - 31 December 2019</v>
      </c>
      <c r="M56" s="32"/>
      <c r="N56" s="32"/>
      <c r="O56" s="8"/>
      <c r="P56" s="196" t="str">
        <f>$J$47</f>
        <v>1 January - 31 March 2020</v>
      </c>
      <c r="Q56" s="32"/>
      <c r="R56" s="32"/>
      <c r="S56" s="33"/>
      <c r="T56" s="186"/>
      <c r="U56" s="186"/>
    </row>
    <row r="57" spans="1:21" x14ac:dyDescent="0.35">
      <c r="A57" s="58"/>
      <c r="B57" s="40"/>
      <c r="C57" s="175"/>
      <c r="D57" s="175"/>
      <c r="E57" s="175"/>
      <c r="F57" s="176"/>
      <c r="G57" s="201"/>
      <c r="H57" s="71"/>
      <c r="I57" s="42"/>
      <c r="J57" s="201"/>
      <c r="K57" s="71"/>
      <c r="L57" s="11" t="s">
        <v>14</v>
      </c>
      <c r="M57" s="9"/>
      <c r="N57" s="9"/>
      <c r="O57" s="13"/>
      <c r="P57" s="171" t="s">
        <v>14</v>
      </c>
      <c r="Q57" s="9"/>
      <c r="R57" s="9"/>
      <c r="S57" s="14"/>
      <c r="T57" s="186"/>
      <c r="U57" s="186"/>
    </row>
    <row r="58" spans="1:21" ht="15" customHeight="1" x14ac:dyDescent="0.35">
      <c r="A58" s="58"/>
      <c r="B58" s="40" t="s">
        <v>85</v>
      </c>
      <c r="C58" s="68" t="s">
        <v>55</v>
      </c>
      <c r="D58" s="175"/>
      <c r="E58" s="175"/>
      <c r="F58" s="176"/>
      <c r="G58" s="246"/>
      <c r="H58" s="71"/>
      <c r="I58" s="42"/>
      <c r="J58" s="246"/>
      <c r="K58" s="71"/>
      <c r="L58" s="328" t="s">
        <v>86</v>
      </c>
      <c r="M58" s="329"/>
      <c r="N58" s="17">
        <f>G81</f>
        <v>0</v>
      </c>
      <c r="O58" s="43"/>
      <c r="P58" s="350" t="s">
        <v>86</v>
      </c>
      <c r="Q58" s="329"/>
      <c r="R58" s="17">
        <f>J81</f>
        <v>0</v>
      </c>
      <c r="S58" s="44"/>
      <c r="T58" s="186"/>
      <c r="U58" s="186"/>
    </row>
    <row r="59" spans="1:21" x14ac:dyDescent="0.35">
      <c r="A59" s="58"/>
      <c r="B59" s="40" t="s">
        <v>87</v>
      </c>
      <c r="C59" s="176" t="s">
        <v>57</v>
      </c>
      <c r="D59" s="175"/>
      <c r="E59" s="175"/>
      <c r="F59" s="176"/>
      <c r="G59" s="246"/>
      <c r="H59" s="71"/>
      <c r="I59" s="42"/>
      <c r="J59" s="246"/>
      <c r="K59" s="71"/>
      <c r="L59" s="22" t="s">
        <v>20</v>
      </c>
      <c r="M59" s="9"/>
      <c r="N59" s="23"/>
      <c r="O59" s="13"/>
      <c r="P59" s="351" t="s">
        <v>20</v>
      </c>
      <c r="Q59" s="331"/>
      <c r="R59" s="23"/>
      <c r="S59" s="14"/>
      <c r="T59" s="186"/>
      <c r="U59" s="186"/>
    </row>
    <row r="60" spans="1:21" ht="15" customHeight="1" x14ac:dyDescent="0.35">
      <c r="A60" s="58"/>
      <c r="B60" s="40"/>
      <c r="C60" s="175"/>
      <c r="D60" s="175"/>
      <c r="E60" s="175"/>
      <c r="F60" s="176"/>
      <c r="G60" s="201"/>
      <c r="H60" s="71"/>
      <c r="I60" s="42"/>
      <c r="J60" s="201"/>
      <c r="K60" s="71"/>
      <c r="L60" s="328" t="s">
        <v>88</v>
      </c>
      <c r="M60" s="329"/>
      <c r="N60" s="17">
        <f t="shared" ref="N60:N65" si="2">G82</f>
        <v>0</v>
      </c>
      <c r="O60" s="43"/>
      <c r="P60" s="350" t="s">
        <v>88</v>
      </c>
      <c r="Q60" s="329"/>
      <c r="R60" s="17">
        <f t="shared" ref="R60:R65" si="3">J82</f>
        <v>0</v>
      </c>
      <c r="S60" s="44"/>
      <c r="T60" s="186"/>
      <c r="U60" s="186"/>
    </row>
    <row r="61" spans="1:21" ht="15" customHeight="1" x14ac:dyDescent="0.35">
      <c r="A61" s="58"/>
      <c r="B61" s="40" t="s">
        <v>89</v>
      </c>
      <c r="C61" s="68" t="s">
        <v>60</v>
      </c>
      <c r="D61" s="175"/>
      <c r="E61" s="175"/>
      <c r="F61" s="176"/>
      <c r="G61" s="246"/>
      <c r="H61" s="71"/>
      <c r="I61" s="42"/>
      <c r="J61" s="246"/>
      <c r="K61" s="71"/>
      <c r="L61" s="328" t="s">
        <v>90</v>
      </c>
      <c r="M61" s="329"/>
      <c r="N61" s="17">
        <f t="shared" si="2"/>
        <v>0</v>
      </c>
      <c r="O61" s="43"/>
      <c r="P61" s="350" t="s">
        <v>90</v>
      </c>
      <c r="Q61" s="329"/>
      <c r="R61" s="17">
        <f t="shared" si="3"/>
        <v>0</v>
      </c>
      <c r="S61" s="44"/>
      <c r="T61" s="186"/>
      <c r="U61" s="186"/>
    </row>
    <row r="62" spans="1:21" ht="15" customHeight="1" x14ac:dyDescent="0.35">
      <c r="A62" s="58"/>
      <c r="B62" s="40" t="s">
        <v>91</v>
      </c>
      <c r="C62" s="176" t="s">
        <v>62</v>
      </c>
      <c r="D62" s="175"/>
      <c r="E62" s="175"/>
      <c r="F62" s="176"/>
      <c r="G62" s="246"/>
      <c r="H62" s="71"/>
      <c r="I62" s="42"/>
      <c r="J62" s="246"/>
      <c r="K62" s="71"/>
      <c r="L62" s="328" t="s">
        <v>92</v>
      </c>
      <c r="M62" s="329"/>
      <c r="N62" s="17">
        <f t="shared" si="2"/>
        <v>0</v>
      </c>
      <c r="O62" s="43"/>
      <c r="P62" s="350" t="s">
        <v>92</v>
      </c>
      <c r="Q62" s="329"/>
      <c r="R62" s="17">
        <f t="shared" si="3"/>
        <v>0</v>
      </c>
      <c r="S62" s="44"/>
      <c r="T62" s="186"/>
      <c r="U62" s="186"/>
    </row>
    <row r="63" spans="1:21" ht="15" customHeight="1" x14ac:dyDescent="0.35">
      <c r="A63" s="58"/>
      <c r="B63" s="40"/>
      <c r="C63" s="36"/>
      <c r="D63" s="62"/>
      <c r="E63" s="62"/>
      <c r="F63" s="61"/>
      <c r="G63" s="42"/>
      <c r="H63" s="71"/>
      <c r="I63" s="42"/>
      <c r="J63" s="42"/>
      <c r="K63" s="71"/>
      <c r="L63" s="328" t="s">
        <v>93</v>
      </c>
      <c r="M63" s="329"/>
      <c r="N63" s="17">
        <f t="shared" si="2"/>
        <v>0</v>
      </c>
      <c r="O63" s="43"/>
      <c r="P63" s="350" t="s">
        <v>93</v>
      </c>
      <c r="Q63" s="329"/>
      <c r="R63" s="17">
        <f t="shared" si="3"/>
        <v>0</v>
      </c>
      <c r="S63" s="44"/>
      <c r="T63" s="186"/>
      <c r="U63" s="186"/>
    </row>
    <row r="64" spans="1:21" ht="15" customHeight="1" x14ac:dyDescent="0.35">
      <c r="A64" s="58"/>
      <c r="B64" s="40" t="s">
        <v>94</v>
      </c>
      <c r="C64" s="176" t="s">
        <v>63</v>
      </c>
      <c r="D64" s="175"/>
      <c r="E64" s="175"/>
      <c r="F64" s="176"/>
      <c r="G64" s="246"/>
      <c r="H64" s="71"/>
      <c r="I64" s="42"/>
      <c r="J64" s="246"/>
      <c r="K64" s="71"/>
      <c r="L64" s="328" t="s">
        <v>95</v>
      </c>
      <c r="M64" s="329"/>
      <c r="N64" s="17">
        <f t="shared" si="2"/>
        <v>0</v>
      </c>
      <c r="O64" s="43"/>
      <c r="P64" s="350" t="s">
        <v>95</v>
      </c>
      <c r="Q64" s="329"/>
      <c r="R64" s="17">
        <f t="shared" si="3"/>
        <v>0</v>
      </c>
      <c r="S64" s="44"/>
      <c r="T64" s="186"/>
      <c r="U64" s="186"/>
    </row>
    <row r="65" spans="1:21" ht="15" customHeight="1" x14ac:dyDescent="0.35">
      <c r="A65" s="58"/>
      <c r="B65" s="40" t="s">
        <v>96</v>
      </c>
      <c r="C65" s="176" t="s">
        <v>65</v>
      </c>
      <c r="D65" s="175"/>
      <c r="E65" s="175"/>
      <c r="F65" s="176"/>
      <c r="G65" s="246"/>
      <c r="H65" s="71"/>
      <c r="I65" s="42"/>
      <c r="J65" s="246"/>
      <c r="K65" s="71"/>
      <c r="L65" s="328" t="s">
        <v>97</v>
      </c>
      <c r="M65" s="329"/>
      <c r="N65" s="17">
        <f t="shared" si="2"/>
        <v>0</v>
      </c>
      <c r="O65" s="43"/>
      <c r="P65" s="350" t="s">
        <v>97</v>
      </c>
      <c r="Q65" s="329"/>
      <c r="R65" s="17">
        <f t="shared" si="3"/>
        <v>0</v>
      </c>
      <c r="S65" s="44"/>
      <c r="T65" s="186"/>
      <c r="U65" s="186"/>
    </row>
    <row r="66" spans="1:21" ht="15" customHeight="1" x14ac:dyDescent="0.35">
      <c r="A66" s="58"/>
      <c r="B66" s="40"/>
      <c r="C66" s="70"/>
      <c r="D66" s="70"/>
      <c r="E66" s="70"/>
      <c r="F66" s="70"/>
      <c r="G66" s="201"/>
      <c r="H66" s="71"/>
      <c r="I66" s="42"/>
      <c r="J66" s="201"/>
      <c r="K66" s="71"/>
      <c r="L66" s="348" t="s">
        <v>98</v>
      </c>
      <c r="M66" s="349"/>
      <c r="N66" s="17">
        <f>G89</f>
        <v>0</v>
      </c>
      <c r="O66" s="43"/>
      <c r="P66" s="354" t="s">
        <v>98</v>
      </c>
      <c r="Q66" s="349"/>
      <c r="R66" s="17">
        <f>J89</f>
        <v>0</v>
      </c>
      <c r="S66" s="44"/>
      <c r="T66" s="186"/>
      <c r="U66" s="186"/>
    </row>
    <row r="67" spans="1:21" ht="15" customHeight="1" x14ac:dyDescent="0.35">
      <c r="A67" s="58"/>
      <c r="B67" s="40" t="s">
        <v>99</v>
      </c>
      <c r="C67" s="176" t="s">
        <v>68</v>
      </c>
      <c r="D67" s="175"/>
      <c r="E67" s="175"/>
      <c r="F67" s="176"/>
      <c r="G67" s="246"/>
      <c r="H67" s="71"/>
      <c r="I67" s="42"/>
      <c r="J67" s="246"/>
      <c r="K67" s="71"/>
      <c r="L67" s="348" t="s">
        <v>100</v>
      </c>
      <c r="M67" s="349"/>
      <c r="N67" s="17">
        <f>G90</f>
        <v>0</v>
      </c>
      <c r="O67" s="43"/>
      <c r="P67" s="354" t="s">
        <v>100</v>
      </c>
      <c r="Q67" s="349"/>
      <c r="R67" s="17">
        <f>J90</f>
        <v>0</v>
      </c>
      <c r="S67" s="44"/>
      <c r="T67" s="186"/>
      <c r="U67" s="186"/>
    </row>
    <row r="68" spans="1:21" x14ac:dyDescent="0.35">
      <c r="A68" s="65"/>
      <c r="B68" s="40" t="s">
        <v>101</v>
      </c>
      <c r="C68" s="176" t="s">
        <v>69</v>
      </c>
      <c r="D68" s="175"/>
      <c r="E68" s="175"/>
      <c r="F68" s="176"/>
      <c r="G68" s="246"/>
      <c r="H68" s="71"/>
      <c r="I68" s="42"/>
      <c r="J68" s="246"/>
      <c r="K68" s="71"/>
      <c r="L68" s="355" t="s">
        <v>102</v>
      </c>
      <c r="M68" s="356"/>
      <c r="N68" s="356"/>
      <c r="O68" s="356"/>
      <c r="P68" s="356"/>
      <c r="Q68" s="356"/>
      <c r="R68" s="356"/>
      <c r="S68" s="357"/>
      <c r="T68" s="186"/>
      <c r="U68" s="186"/>
    </row>
    <row r="69" spans="1:21" x14ac:dyDescent="0.35">
      <c r="A69" s="65"/>
      <c r="B69" s="40"/>
      <c r="C69" s="36"/>
      <c r="D69" s="62"/>
      <c r="E69" s="62"/>
      <c r="F69" s="61"/>
      <c r="G69" s="42"/>
      <c r="H69" s="71"/>
      <c r="I69" s="42"/>
      <c r="J69" s="42"/>
      <c r="K69" s="71"/>
      <c r="L69" s="195" t="str">
        <f>$G$47</f>
        <v>1 October - 31 December 2019</v>
      </c>
      <c r="M69" s="32"/>
      <c r="N69" s="32"/>
      <c r="O69" s="8"/>
      <c r="P69" s="196" t="str">
        <f>$J$47</f>
        <v>1 January - 31 March 2020</v>
      </c>
      <c r="Q69" s="32"/>
      <c r="R69" s="32"/>
      <c r="S69" s="33"/>
      <c r="T69" s="186"/>
      <c r="U69" s="186"/>
    </row>
    <row r="70" spans="1:21" x14ac:dyDescent="0.35">
      <c r="A70" s="65"/>
      <c r="B70" s="40" t="s">
        <v>103</v>
      </c>
      <c r="C70" s="176" t="s">
        <v>72</v>
      </c>
      <c r="D70" s="175"/>
      <c r="E70" s="175"/>
      <c r="F70" s="176"/>
      <c r="G70" s="246"/>
      <c r="H70" s="71"/>
      <c r="I70" s="42"/>
      <c r="J70" s="246"/>
      <c r="K70" s="71"/>
      <c r="L70" s="11" t="s">
        <v>14</v>
      </c>
      <c r="M70" s="9"/>
      <c r="N70" s="9"/>
      <c r="O70" s="13"/>
      <c r="P70" s="171" t="s">
        <v>14</v>
      </c>
      <c r="Q70" s="9"/>
      <c r="R70" s="9"/>
      <c r="S70" s="14"/>
      <c r="T70" s="186"/>
      <c r="U70" s="186"/>
    </row>
    <row r="71" spans="1:21" ht="15" customHeight="1" x14ac:dyDescent="0.35">
      <c r="A71" s="65"/>
      <c r="B71" s="40" t="s">
        <v>104</v>
      </c>
      <c r="C71" s="176" t="s">
        <v>74</v>
      </c>
      <c r="D71" s="175"/>
      <c r="E71" s="175"/>
      <c r="F71" s="176"/>
      <c r="G71" s="246"/>
      <c r="H71" s="71"/>
      <c r="I71" s="42"/>
      <c r="J71" s="246"/>
      <c r="K71" s="71"/>
      <c r="L71" s="328" t="s">
        <v>105</v>
      </c>
      <c r="M71" s="329"/>
      <c r="N71" s="17">
        <f>G94</f>
        <v>0</v>
      </c>
      <c r="O71" s="43"/>
      <c r="P71" s="329" t="s">
        <v>105</v>
      </c>
      <c r="Q71" s="329"/>
      <c r="R71" s="17">
        <f>J94</f>
        <v>0</v>
      </c>
      <c r="S71" s="44"/>
      <c r="T71" s="186"/>
      <c r="U71" s="186"/>
    </row>
    <row r="72" spans="1:21" x14ac:dyDescent="0.35">
      <c r="A72" s="58"/>
      <c r="B72" s="40"/>
      <c r="C72" s="36"/>
      <c r="D72" s="62"/>
      <c r="E72" s="62"/>
      <c r="F72" s="61"/>
      <c r="G72" s="42"/>
      <c r="H72" s="71"/>
      <c r="I72" s="42"/>
      <c r="J72" s="42"/>
      <c r="K72" s="71"/>
      <c r="L72" s="22" t="s">
        <v>20</v>
      </c>
      <c r="M72" s="9"/>
      <c r="N72" s="23"/>
      <c r="O72" s="13"/>
      <c r="P72" s="331" t="s">
        <v>20</v>
      </c>
      <c r="Q72" s="331"/>
      <c r="R72" s="23"/>
      <c r="S72" s="14"/>
      <c r="T72" s="186"/>
      <c r="U72" s="186"/>
    </row>
    <row r="73" spans="1:21" ht="15" customHeight="1" x14ac:dyDescent="0.35">
      <c r="A73" s="58"/>
      <c r="B73" s="40" t="s">
        <v>106</v>
      </c>
      <c r="C73" s="72" t="s">
        <v>489</v>
      </c>
      <c r="D73" s="175"/>
      <c r="E73" s="175"/>
      <c r="F73" s="175"/>
      <c r="G73" s="256">
        <f>SUM(G52,G55,G58,G61,G64)</f>
        <v>0</v>
      </c>
      <c r="H73" s="73" t="s">
        <v>49</v>
      </c>
      <c r="I73" s="42"/>
      <c r="J73" s="256">
        <f>SUM(J52,J55,J58,J61,J64)</f>
        <v>0</v>
      </c>
      <c r="K73" s="73" t="s">
        <v>49</v>
      </c>
      <c r="L73" s="328" t="s">
        <v>107</v>
      </c>
      <c r="M73" s="329"/>
      <c r="N73" s="17">
        <f t="shared" ref="N73:N79" si="4">G95</f>
        <v>0</v>
      </c>
      <c r="O73" s="43"/>
      <c r="P73" s="350" t="s">
        <v>107</v>
      </c>
      <c r="Q73" s="329"/>
      <c r="R73" s="17">
        <f t="shared" ref="R73:R79" si="5">J95</f>
        <v>0</v>
      </c>
      <c r="S73" s="44"/>
      <c r="T73" s="186"/>
      <c r="U73" s="186"/>
    </row>
    <row r="74" spans="1:21" ht="15" customHeight="1" x14ac:dyDescent="0.35">
      <c r="A74" s="58"/>
      <c r="B74" s="40" t="s">
        <v>108</v>
      </c>
      <c r="C74" s="72" t="s">
        <v>490</v>
      </c>
      <c r="D74" s="175"/>
      <c r="E74" s="175"/>
      <c r="F74" s="175"/>
      <c r="G74" s="256">
        <f>SUM(G53,G56,G59,G62,G65)</f>
        <v>0</v>
      </c>
      <c r="H74" s="73" t="s">
        <v>49</v>
      </c>
      <c r="I74" s="42"/>
      <c r="J74" s="256">
        <f>SUM(J53,J56,J59,J62,J65)</f>
        <v>0</v>
      </c>
      <c r="K74" s="73" t="s">
        <v>49</v>
      </c>
      <c r="L74" s="328" t="s">
        <v>109</v>
      </c>
      <c r="M74" s="329"/>
      <c r="N74" s="17">
        <f t="shared" si="4"/>
        <v>0</v>
      </c>
      <c r="O74" s="43"/>
      <c r="P74" s="350" t="s">
        <v>109</v>
      </c>
      <c r="Q74" s="329"/>
      <c r="R74" s="17">
        <f t="shared" si="5"/>
        <v>0</v>
      </c>
      <c r="S74" s="44"/>
      <c r="T74" s="186"/>
      <c r="U74" s="186"/>
    </row>
    <row r="75" spans="1:21" ht="15" customHeight="1" x14ac:dyDescent="0.35">
      <c r="A75" s="58"/>
      <c r="B75" s="40"/>
      <c r="C75" s="72"/>
      <c r="D75" s="70"/>
      <c r="E75" s="70"/>
      <c r="F75" s="70"/>
      <c r="G75" s="201"/>
      <c r="H75" s="71"/>
      <c r="I75" s="42"/>
      <c r="J75" s="201"/>
      <c r="K75" s="71"/>
      <c r="L75" s="328" t="s">
        <v>110</v>
      </c>
      <c r="M75" s="329"/>
      <c r="N75" s="17">
        <f t="shared" si="4"/>
        <v>0</v>
      </c>
      <c r="O75" s="43"/>
      <c r="P75" s="350" t="s">
        <v>110</v>
      </c>
      <c r="Q75" s="329"/>
      <c r="R75" s="17">
        <f t="shared" si="5"/>
        <v>0</v>
      </c>
      <c r="S75" s="44"/>
      <c r="T75" s="186"/>
      <c r="U75" s="186"/>
    </row>
    <row r="76" spans="1:21" ht="15" customHeight="1" x14ac:dyDescent="0.35">
      <c r="A76" s="58"/>
      <c r="B76" s="66" t="s">
        <v>111</v>
      </c>
      <c r="C76" s="72" t="s">
        <v>112</v>
      </c>
      <c r="D76" s="175"/>
      <c r="E76" s="175"/>
      <c r="F76" s="175"/>
      <c r="G76" s="246"/>
      <c r="H76" s="71"/>
      <c r="I76" s="42"/>
      <c r="J76" s="246"/>
      <c r="K76" s="74"/>
      <c r="L76" s="328" t="s">
        <v>113</v>
      </c>
      <c r="M76" s="329"/>
      <c r="N76" s="17">
        <f t="shared" si="4"/>
        <v>0</v>
      </c>
      <c r="O76" s="43"/>
      <c r="P76" s="350" t="s">
        <v>113</v>
      </c>
      <c r="Q76" s="329"/>
      <c r="R76" s="17">
        <f t="shared" si="5"/>
        <v>0</v>
      </c>
      <c r="S76" s="44"/>
      <c r="T76" s="186"/>
      <c r="U76" s="186"/>
    </row>
    <row r="77" spans="1:21" ht="15" customHeight="1" x14ac:dyDescent="0.35">
      <c r="A77" s="65"/>
      <c r="B77" s="52" t="s">
        <v>114</v>
      </c>
      <c r="C77" s="72" t="s">
        <v>115</v>
      </c>
      <c r="D77" s="175"/>
      <c r="E77" s="175"/>
      <c r="F77" s="175"/>
      <c r="G77" s="246"/>
      <c r="H77" s="71"/>
      <c r="I77" s="42"/>
      <c r="J77" s="246"/>
      <c r="K77" s="55"/>
      <c r="L77" s="328" t="s">
        <v>116</v>
      </c>
      <c r="M77" s="329"/>
      <c r="N77" s="17">
        <f t="shared" si="4"/>
        <v>0</v>
      </c>
      <c r="O77" s="43"/>
      <c r="P77" s="350" t="s">
        <v>116</v>
      </c>
      <c r="Q77" s="329"/>
      <c r="R77" s="17">
        <f t="shared" si="5"/>
        <v>0</v>
      </c>
      <c r="S77" s="44"/>
      <c r="T77" s="186"/>
      <c r="U77" s="186"/>
    </row>
    <row r="78" spans="1:21" ht="15" customHeight="1" x14ac:dyDescent="0.35">
      <c r="A78" s="65"/>
      <c r="B78" s="52"/>
      <c r="C78" s="52"/>
      <c r="D78" s="52"/>
      <c r="E78" s="52"/>
      <c r="F78" s="52"/>
      <c r="G78" s="42"/>
      <c r="H78" s="71"/>
      <c r="I78" s="42"/>
      <c r="J78" s="42"/>
      <c r="K78" s="55"/>
      <c r="L78" s="328" t="s">
        <v>117</v>
      </c>
      <c r="M78" s="329"/>
      <c r="N78" s="17">
        <f t="shared" si="4"/>
        <v>0</v>
      </c>
      <c r="O78" s="43"/>
      <c r="P78" s="350" t="s">
        <v>117</v>
      </c>
      <c r="Q78" s="329"/>
      <c r="R78" s="17">
        <f t="shared" si="5"/>
        <v>0</v>
      </c>
      <c r="S78" s="44"/>
      <c r="T78" s="186"/>
      <c r="U78" s="186"/>
    </row>
    <row r="79" spans="1:21" ht="15" customHeight="1" x14ac:dyDescent="0.35">
      <c r="A79" s="58" t="s">
        <v>118</v>
      </c>
      <c r="B79" s="66"/>
      <c r="C79" s="62" t="s">
        <v>119</v>
      </c>
      <c r="D79" s="62"/>
      <c r="E79" s="62"/>
      <c r="F79" s="61"/>
      <c r="G79" s="258" t="str">
        <f>$G$47</f>
        <v>1 October - 31 December 2019</v>
      </c>
      <c r="H79" s="64"/>
      <c r="I79" s="56"/>
      <c r="J79" s="258" t="str">
        <f>$J$47</f>
        <v>1 January - 31 March 2020</v>
      </c>
      <c r="K79" s="64"/>
      <c r="L79" s="328" t="s">
        <v>120</v>
      </c>
      <c r="M79" s="329"/>
      <c r="N79" s="17">
        <f t="shared" si="4"/>
        <v>0</v>
      </c>
      <c r="O79" s="43"/>
      <c r="P79" s="350" t="s">
        <v>120</v>
      </c>
      <c r="Q79" s="329"/>
      <c r="R79" s="17">
        <f t="shared" si="5"/>
        <v>0</v>
      </c>
      <c r="S79" s="44"/>
      <c r="T79" s="186"/>
      <c r="U79" s="186"/>
    </row>
    <row r="80" spans="1:21" ht="15" customHeight="1" x14ac:dyDescent="0.35">
      <c r="A80" s="58"/>
      <c r="B80" s="66"/>
      <c r="C80" s="62"/>
      <c r="D80" s="62"/>
      <c r="E80" s="62"/>
      <c r="F80" s="61"/>
      <c r="G80" s="345"/>
      <c r="H80" s="345"/>
      <c r="I80" s="56"/>
      <c r="J80" s="345"/>
      <c r="K80" s="345"/>
      <c r="L80" s="348" t="s">
        <v>121</v>
      </c>
      <c r="M80" s="349"/>
      <c r="N80" s="17">
        <f>G103</f>
        <v>0</v>
      </c>
      <c r="O80" s="43"/>
      <c r="P80" s="354" t="s">
        <v>121</v>
      </c>
      <c r="Q80" s="349"/>
      <c r="R80" s="17">
        <f>J103</f>
        <v>0</v>
      </c>
      <c r="S80" s="44"/>
      <c r="T80" s="186"/>
      <c r="U80" s="186"/>
    </row>
    <row r="81" spans="1:21" ht="15" customHeight="1" x14ac:dyDescent="0.35">
      <c r="A81" s="58"/>
      <c r="B81" s="66" t="s">
        <v>122</v>
      </c>
      <c r="C81" s="175" t="s">
        <v>86</v>
      </c>
      <c r="D81" s="175"/>
      <c r="E81" s="175"/>
      <c r="F81" s="176"/>
      <c r="G81" s="246"/>
      <c r="H81" s="42"/>
      <c r="I81" s="42"/>
      <c r="J81" s="246"/>
      <c r="K81" s="42"/>
      <c r="L81" s="348" t="s">
        <v>123</v>
      </c>
      <c r="M81" s="349"/>
      <c r="N81" s="17">
        <f>G104</f>
        <v>0</v>
      </c>
      <c r="O81" s="43"/>
      <c r="P81" s="354" t="s">
        <v>123</v>
      </c>
      <c r="Q81" s="349"/>
      <c r="R81" s="17">
        <f>J104</f>
        <v>0</v>
      </c>
      <c r="S81" s="44"/>
      <c r="T81" s="186"/>
      <c r="U81" s="186"/>
    </row>
    <row r="82" spans="1:21" x14ac:dyDescent="0.35">
      <c r="A82" s="58"/>
      <c r="B82" s="66" t="s">
        <v>124</v>
      </c>
      <c r="C82" s="175" t="s">
        <v>88</v>
      </c>
      <c r="D82" s="175"/>
      <c r="E82" s="175"/>
      <c r="F82" s="176"/>
      <c r="G82" s="246"/>
      <c r="H82" s="42"/>
      <c r="I82" s="42"/>
      <c r="J82" s="246"/>
      <c r="K82" s="42"/>
      <c r="L82" s="355" t="s">
        <v>125</v>
      </c>
      <c r="M82" s="356"/>
      <c r="N82" s="356"/>
      <c r="O82" s="356"/>
      <c r="P82" s="356"/>
      <c r="Q82" s="356"/>
      <c r="R82" s="356"/>
      <c r="S82" s="357"/>
      <c r="T82" s="186"/>
      <c r="U82" s="186"/>
    </row>
    <row r="83" spans="1:21" x14ac:dyDescent="0.35">
      <c r="A83" s="58"/>
      <c r="B83" s="66" t="s">
        <v>126</v>
      </c>
      <c r="C83" s="175" t="s">
        <v>90</v>
      </c>
      <c r="D83" s="175"/>
      <c r="E83" s="175"/>
      <c r="F83" s="176"/>
      <c r="G83" s="246"/>
      <c r="H83" s="42"/>
      <c r="I83" s="42"/>
      <c r="J83" s="246"/>
      <c r="K83" s="42"/>
      <c r="L83" s="195" t="str">
        <f>$G$47</f>
        <v>1 October - 31 December 2019</v>
      </c>
      <c r="M83" s="32"/>
      <c r="N83" s="32"/>
      <c r="O83" s="8"/>
      <c r="P83" s="196" t="str">
        <f>$J$47</f>
        <v>1 January - 31 March 2020</v>
      </c>
      <c r="Q83" s="32"/>
      <c r="R83" s="32"/>
      <c r="S83" s="33"/>
      <c r="T83" s="186"/>
      <c r="U83" s="186"/>
    </row>
    <row r="84" spans="1:21" ht="15" customHeight="1" x14ac:dyDescent="0.35">
      <c r="A84" s="58"/>
      <c r="B84" s="66" t="s">
        <v>127</v>
      </c>
      <c r="C84" s="175" t="s">
        <v>92</v>
      </c>
      <c r="D84" s="175"/>
      <c r="E84" s="175"/>
      <c r="F84" s="176"/>
      <c r="G84" s="246"/>
      <c r="H84" s="42"/>
      <c r="I84" s="42"/>
      <c r="J84" s="246"/>
      <c r="K84" s="42"/>
      <c r="L84" s="348" t="s">
        <v>128</v>
      </c>
      <c r="M84" s="349"/>
      <c r="N84" s="23"/>
      <c r="O84" s="43"/>
      <c r="P84" s="349" t="s">
        <v>128</v>
      </c>
      <c r="Q84" s="349"/>
      <c r="R84" s="23"/>
      <c r="S84" s="44"/>
      <c r="T84" s="186"/>
      <c r="U84" s="186"/>
    </row>
    <row r="85" spans="1:21" ht="15" customHeight="1" x14ac:dyDescent="0.35">
      <c r="A85" s="58"/>
      <c r="B85" s="66" t="s">
        <v>129</v>
      </c>
      <c r="C85" s="175" t="s">
        <v>93</v>
      </c>
      <c r="D85" s="175"/>
      <c r="E85" s="175"/>
      <c r="F85" s="176"/>
      <c r="G85" s="246"/>
      <c r="H85" s="42"/>
      <c r="I85" s="42"/>
      <c r="J85" s="246"/>
      <c r="K85" s="42"/>
      <c r="L85" s="328" t="s">
        <v>130</v>
      </c>
      <c r="M85" s="329"/>
      <c r="N85" s="17">
        <f>G111</f>
        <v>0</v>
      </c>
      <c r="O85" s="43"/>
      <c r="P85" s="329" t="s">
        <v>130</v>
      </c>
      <c r="Q85" s="329"/>
      <c r="R85" s="17">
        <f>J111</f>
        <v>0</v>
      </c>
      <c r="S85" s="44"/>
      <c r="T85" s="186"/>
      <c r="U85" s="186"/>
    </row>
    <row r="86" spans="1:21" ht="15" customHeight="1" x14ac:dyDescent="0.35">
      <c r="A86" s="58"/>
      <c r="B86" s="66" t="s">
        <v>131</v>
      </c>
      <c r="C86" s="175" t="s">
        <v>95</v>
      </c>
      <c r="D86" s="175"/>
      <c r="E86" s="175"/>
      <c r="F86" s="176"/>
      <c r="G86" s="246"/>
      <c r="H86" s="42"/>
      <c r="I86" s="42"/>
      <c r="J86" s="246"/>
      <c r="K86" s="42"/>
      <c r="L86" s="328" t="s">
        <v>132</v>
      </c>
      <c r="M86" s="329"/>
      <c r="N86" s="17">
        <f>G112</f>
        <v>0</v>
      </c>
      <c r="O86" s="43"/>
      <c r="P86" s="329" t="s">
        <v>132</v>
      </c>
      <c r="Q86" s="329"/>
      <c r="R86" s="17">
        <f>J112</f>
        <v>0</v>
      </c>
      <c r="S86" s="44"/>
      <c r="T86" s="186"/>
      <c r="U86" s="186"/>
    </row>
    <row r="87" spans="1:21" ht="15" customHeight="1" x14ac:dyDescent="0.35">
      <c r="A87" s="58"/>
      <c r="B87" s="66" t="s">
        <v>133</v>
      </c>
      <c r="C87" s="175" t="s">
        <v>97</v>
      </c>
      <c r="D87" s="175"/>
      <c r="E87" s="175"/>
      <c r="F87" s="176"/>
      <c r="G87" s="246"/>
      <c r="H87" s="42"/>
      <c r="I87" s="42"/>
      <c r="J87" s="246"/>
      <c r="K87" s="42"/>
      <c r="L87" s="328" t="s">
        <v>134</v>
      </c>
      <c r="M87" s="329"/>
      <c r="N87" s="17">
        <f>G114</f>
        <v>0</v>
      </c>
      <c r="O87" s="43"/>
      <c r="P87" s="329" t="s">
        <v>134</v>
      </c>
      <c r="Q87" s="329"/>
      <c r="R87" s="17">
        <f>J114</f>
        <v>0</v>
      </c>
      <c r="S87" s="44"/>
      <c r="T87" s="186"/>
      <c r="U87" s="186"/>
    </row>
    <row r="88" spans="1:21" ht="15" customHeight="1" x14ac:dyDescent="0.35">
      <c r="A88" s="58"/>
      <c r="B88" s="66"/>
      <c r="C88" s="61"/>
      <c r="D88" s="61"/>
      <c r="E88" s="61"/>
      <c r="F88" s="61"/>
      <c r="G88" s="42"/>
      <c r="H88" s="74"/>
      <c r="I88" s="42"/>
      <c r="J88" s="42"/>
      <c r="K88" s="74"/>
      <c r="L88" s="328" t="s">
        <v>135</v>
      </c>
      <c r="M88" s="329"/>
      <c r="N88" s="17">
        <f>G115</f>
        <v>0</v>
      </c>
      <c r="O88" s="43"/>
      <c r="P88" s="329" t="s">
        <v>135</v>
      </c>
      <c r="Q88" s="329"/>
      <c r="R88" s="17">
        <f>J115</f>
        <v>0</v>
      </c>
      <c r="S88" s="44"/>
      <c r="T88" s="186"/>
      <c r="U88" s="186"/>
    </row>
    <row r="89" spans="1:21" ht="15" customHeight="1" x14ac:dyDescent="0.35">
      <c r="A89" s="58"/>
      <c r="B89" s="66" t="s">
        <v>136</v>
      </c>
      <c r="C89" s="72" t="s">
        <v>491</v>
      </c>
      <c r="D89" s="175"/>
      <c r="E89" s="175"/>
      <c r="F89" s="176"/>
      <c r="G89" s="256">
        <f>SUM(G82:G86)</f>
        <v>0</v>
      </c>
      <c r="H89" s="75" t="s">
        <v>49</v>
      </c>
      <c r="I89" s="42"/>
      <c r="J89" s="256">
        <f>SUM(J82:J86)</f>
        <v>0</v>
      </c>
      <c r="K89" s="75" t="s">
        <v>49</v>
      </c>
      <c r="L89" s="328" t="s">
        <v>137</v>
      </c>
      <c r="M89" s="329"/>
      <c r="N89" s="17">
        <f>G117</f>
        <v>0</v>
      </c>
      <c r="O89" s="43"/>
      <c r="P89" s="329" t="s">
        <v>137</v>
      </c>
      <c r="Q89" s="329"/>
      <c r="R89" s="17">
        <f>J117</f>
        <v>0</v>
      </c>
      <c r="S89" s="44"/>
      <c r="T89" s="186"/>
      <c r="U89" s="186"/>
    </row>
    <row r="90" spans="1:21" ht="15" customHeight="1" x14ac:dyDescent="0.35">
      <c r="A90" s="65"/>
      <c r="B90" s="66" t="s">
        <v>138</v>
      </c>
      <c r="C90" s="72" t="s">
        <v>139</v>
      </c>
      <c r="D90" s="175"/>
      <c r="E90" s="175"/>
      <c r="F90" s="176"/>
      <c r="G90" s="246"/>
      <c r="H90" s="42"/>
      <c r="I90" s="42"/>
      <c r="J90" s="246"/>
      <c r="K90" s="42"/>
      <c r="L90" s="328" t="s">
        <v>140</v>
      </c>
      <c r="M90" s="329"/>
      <c r="N90" s="17">
        <f>G118</f>
        <v>0</v>
      </c>
      <c r="O90" s="43"/>
      <c r="P90" s="329" t="s">
        <v>140</v>
      </c>
      <c r="Q90" s="329"/>
      <c r="R90" s="17">
        <f>J118</f>
        <v>0</v>
      </c>
      <c r="S90" s="44"/>
      <c r="T90" s="186"/>
      <c r="U90" s="186"/>
    </row>
    <row r="91" spans="1:21" ht="15" customHeight="1" x14ac:dyDescent="0.35">
      <c r="A91" s="65"/>
      <c r="B91" s="52"/>
      <c r="C91" s="52"/>
      <c r="D91" s="52"/>
      <c r="E91" s="52"/>
      <c r="F91" s="52"/>
      <c r="G91" s="358"/>
      <c r="H91" s="358"/>
      <c r="I91" s="71"/>
      <c r="J91" s="42"/>
      <c r="K91" s="55"/>
      <c r="L91" s="348" t="s">
        <v>141</v>
      </c>
      <c r="M91" s="349"/>
      <c r="N91" s="23"/>
      <c r="O91" s="43"/>
      <c r="P91" s="349" t="s">
        <v>141</v>
      </c>
      <c r="Q91" s="349"/>
      <c r="R91" s="23"/>
      <c r="S91" s="44"/>
      <c r="T91" s="186"/>
      <c r="U91" s="186"/>
    </row>
    <row r="92" spans="1:21" ht="15" customHeight="1" x14ac:dyDescent="0.35">
      <c r="A92" s="58" t="s">
        <v>142</v>
      </c>
      <c r="B92" s="66"/>
      <c r="C92" s="62" t="s">
        <v>143</v>
      </c>
      <c r="D92" s="62"/>
      <c r="E92" s="62"/>
      <c r="F92" s="61"/>
      <c r="G92" s="258" t="str">
        <f>$G$47</f>
        <v>1 October - 31 December 2019</v>
      </c>
      <c r="H92" s="64"/>
      <c r="I92" s="56"/>
      <c r="J92" s="258" t="str">
        <f>$J$47</f>
        <v>1 January - 31 March 2020</v>
      </c>
      <c r="K92" s="64"/>
      <c r="L92" s="328" t="s">
        <v>144</v>
      </c>
      <c r="M92" s="329"/>
      <c r="N92" s="17">
        <f>G121</f>
        <v>0</v>
      </c>
      <c r="O92" s="43"/>
      <c r="P92" s="329" t="s">
        <v>144</v>
      </c>
      <c r="Q92" s="329"/>
      <c r="R92" s="17">
        <f>J121</f>
        <v>0</v>
      </c>
      <c r="S92" s="44"/>
      <c r="T92" s="186"/>
      <c r="U92" s="186"/>
    </row>
    <row r="93" spans="1:21" ht="15" customHeight="1" x14ac:dyDescent="0.35">
      <c r="A93" s="58"/>
      <c r="B93" s="66"/>
      <c r="C93" s="62"/>
      <c r="D93" s="62"/>
      <c r="E93" s="62"/>
      <c r="F93" s="61"/>
      <c r="G93" s="345"/>
      <c r="H93" s="345"/>
      <c r="I93" s="56"/>
      <c r="J93" s="345"/>
      <c r="K93" s="345"/>
      <c r="L93" s="328" t="s">
        <v>145</v>
      </c>
      <c r="M93" s="329"/>
      <c r="N93" s="17">
        <f>G122</f>
        <v>0</v>
      </c>
      <c r="O93" s="43"/>
      <c r="P93" s="329" t="s">
        <v>145</v>
      </c>
      <c r="Q93" s="329"/>
      <c r="R93" s="17">
        <f>J122</f>
        <v>0</v>
      </c>
      <c r="S93" s="44"/>
      <c r="T93" s="186"/>
      <c r="U93" s="186"/>
    </row>
    <row r="94" spans="1:21" ht="15" customHeight="1" x14ac:dyDescent="0.35">
      <c r="A94" s="58"/>
      <c r="B94" s="66" t="s">
        <v>146</v>
      </c>
      <c r="C94" s="175" t="s">
        <v>105</v>
      </c>
      <c r="D94" s="175"/>
      <c r="E94" s="175"/>
      <c r="F94" s="176"/>
      <c r="G94" s="246"/>
      <c r="H94" s="42"/>
      <c r="I94" s="42"/>
      <c r="J94" s="246"/>
      <c r="K94" s="42"/>
      <c r="L94" s="328" t="s">
        <v>147</v>
      </c>
      <c r="M94" s="329"/>
      <c r="N94" s="17">
        <f>G123</f>
        <v>0</v>
      </c>
      <c r="O94" s="43"/>
      <c r="P94" s="329" t="s">
        <v>147</v>
      </c>
      <c r="Q94" s="329"/>
      <c r="R94" s="17">
        <f>J123</f>
        <v>0</v>
      </c>
      <c r="S94" s="44"/>
      <c r="T94" s="186"/>
      <c r="U94" s="186"/>
    </row>
    <row r="95" spans="1:21" ht="15" customHeight="1" x14ac:dyDescent="0.35">
      <c r="A95" s="58"/>
      <c r="B95" s="66" t="s">
        <v>148</v>
      </c>
      <c r="C95" s="175" t="s">
        <v>107</v>
      </c>
      <c r="D95" s="175"/>
      <c r="E95" s="175"/>
      <c r="F95" s="176"/>
      <c r="G95" s="246"/>
      <c r="H95" s="42"/>
      <c r="I95" s="42"/>
      <c r="J95" s="246"/>
      <c r="K95" s="42"/>
      <c r="L95" s="348" t="s">
        <v>149</v>
      </c>
      <c r="M95" s="349"/>
      <c r="N95" s="23"/>
      <c r="O95" s="43"/>
      <c r="P95" s="349" t="s">
        <v>149</v>
      </c>
      <c r="Q95" s="349"/>
      <c r="R95" s="23"/>
      <c r="S95" s="44"/>
      <c r="T95" s="186"/>
      <c r="U95" s="186"/>
    </row>
    <row r="96" spans="1:21" ht="15" customHeight="1" x14ac:dyDescent="0.35">
      <c r="A96" s="58"/>
      <c r="B96" s="66" t="s">
        <v>150</v>
      </c>
      <c r="C96" s="175" t="s">
        <v>109</v>
      </c>
      <c r="D96" s="175"/>
      <c r="E96" s="175"/>
      <c r="F96" s="176"/>
      <c r="G96" s="246"/>
      <c r="H96" s="42"/>
      <c r="I96" s="42"/>
      <c r="J96" s="246"/>
      <c r="K96" s="42"/>
      <c r="L96" s="328" t="s">
        <v>151</v>
      </c>
      <c r="M96" s="329"/>
      <c r="N96" s="17">
        <f>G127</f>
        <v>0</v>
      </c>
      <c r="O96" s="43"/>
      <c r="P96" s="329" t="s">
        <v>151</v>
      </c>
      <c r="Q96" s="329"/>
      <c r="R96" s="17">
        <f>J127</f>
        <v>0</v>
      </c>
      <c r="S96" s="44"/>
      <c r="T96" s="186"/>
      <c r="U96" s="186"/>
    </row>
    <row r="97" spans="1:21" ht="15" customHeight="1" x14ac:dyDescent="0.35">
      <c r="A97" s="58"/>
      <c r="B97" s="66" t="s">
        <v>152</v>
      </c>
      <c r="C97" s="175" t="s">
        <v>110</v>
      </c>
      <c r="D97" s="175"/>
      <c r="E97" s="175"/>
      <c r="F97" s="176"/>
      <c r="G97" s="246"/>
      <c r="H97" s="42"/>
      <c r="I97" s="42"/>
      <c r="J97" s="246"/>
      <c r="K97" s="42"/>
      <c r="L97" s="328" t="s">
        <v>153</v>
      </c>
      <c r="M97" s="329"/>
      <c r="N97" s="17">
        <f>G128</f>
        <v>0</v>
      </c>
      <c r="O97" s="43"/>
      <c r="P97" s="329" t="s">
        <v>153</v>
      </c>
      <c r="Q97" s="329"/>
      <c r="R97" s="17">
        <f>J128</f>
        <v>0</v>
      </c>
      <c r="S97" s="44"/>
      <c r="T97" s="186"/>
      <c r="U97" s="186"/>
    </row>
    <row r="98" spans="1:21" ht="15" customHeight="1" x14ac:dyDescent="0.35">
      <c r="A98" s="58"/>
      <c r="B98" s="66" t="s">
        <v>154</v>
      </c>
      <c r="C98" s="175" t="s">
        <v>113</v>
      </c>
      <c r="D98" s="175"/>
      <c r="E98" s="175"/>
      <c r="F98" s="176"/>
      <c r="G98" s="246"/>
      <c r="H98" s="42"/>
      <c r="I98" s="42"/>
      <c r="J98" s="246"/>
      <c r="K98" s="42"/>
      <c r="L98" s="328" t="s">
        <v>155</v>
      </c>
      <c r="M98" s="329"/>
      <c r="N98" s="17">
        <f>G129</f>
        <v>0</v>
      </c>
      <c r="O98" s="43"/>
      <c r="P98" s="329" t="s">
        <v>155</v>
      </c>
      <c r="Q98" s="329"/>
      <c r="R98" s="17">
        <f>J129</f>
        <v>0</v>
      </c>
      <c r="S98" s="44"/>
      <c r="T98" s="186"/>
      <c r="U98" s="186"/>
    </row>
    <row r="99" spans="1:21" ht="15" customHeight="1" x14ac:dyDescent="0.35">
      <c r="A99" s="58"/>
      <c r="B99" s="66" t="s">
        <v>156</v>
      </c>
      <c r="C99" s="175" t="s">
        <v>116</v>
      </c>
      <c r="D99" s="175"/>
      <c r="E99" s="175"/>
      <c r="F99" s="176"/>
      <c r="G99" s="246"/>
      <c r="H99" s="42"/>
      <c r="I99" s="42"/>
      <c r="J99" s="246"/>
      <c r="K99" s="42"/>
      <c r="L99" s="328" t="s">
        <v>157</v>
      </c>
      <c r="M99" s="329"/>
      <c r="N99" s="17">
        <f>G130</f>
        <v>0</v>
      </c>
      <c r="O99" s="43"/>
      <c r="P99" s="329" t="s">
        <v>157</v>
      </c>
      <c r="Q99" s="329"/>
      <c r="R99" s="17">
        <f>J130</f>
        <v>0</v>
      </c>
      <c r="S99" s="44"/>
      <c r="T99" s="186"/>
      <c r="U99" s="186"/>
    </row>
    <row r="100" spans="1:21" ht="15" customHeight="1" x14ac:dyDescent="0.35">
      <c r="A100" s="58"/>
      <c r="B100" s="66" t="s">
        <v>158</v>
      </c>
      <c r="C100" s="175" t="s">
        <v>117</v>
      </c>
      <c r="D100" s="175"/>
      <c r="E100" s="175"/>
      <c r="F100" s="176"/>
      <c r="G100" s="246"/>
      <c r="H100" s="42"/>
      <c r="I100" s="42"/>
      <c r="J100" s="246"/>
      <c r="K100" s="42"/>
      <c r="L100" s="348" t="s">
        <v>159</v>
      </c>
      <c r="M100" s="349"/>
      <c r="N100" s="23"/>
      <c r="O100" s="43"/>
      <c r="P100" s="349" t="s">
        <v>159</v>
      </c>
      <c r="Q100" s="349"/>
      <c r="R100" s="23"/>
      <c r="S100" s="44"/>
      <c r="T100" s="186"/>
      <c r="U100" s="186"/>
    </row>
    <row r="101" spans="1:21" x14ac:dyDescent="0.35">
      <c r="A101" s="58"/>
      <c r="B101" s="66" t="s">
        <v>160</v>
      </c>
      <c r="C101" s="175" t="s">
        <v>120</v>
      </c>
      <c r="D101" s="175"/>
      <c r="E101" s="175"/>
      <c r="F101" s="176"/>
      <c r="G101" s="246"/>
      <c r="H101" s="42"/>
      <c r="I101" s="42"/>
      <c r="J101" s="246"/>
      <c r="K101" s="42"/>
      <c r="L101" s="359" t="s">
        <v>161</v>
      </c>
      <c r="M101" s="360"/>
      <c r="N101" s="17">
        <f>G135</f>
        <v>0</v>
      </c>
      <c r="O101" s="43"/>
      <c r="P101" s="360" t="s">
        <v>161</v>
      </c>
      <c r="Q101" s="360"/>
      <c r="R101" s="17">
        <f>J135</f>
        <v>0</v>
      </c>
      <c r="S101" s="44"/>
      <c r="T101" s="186"/>
      <c r="U101" s="186"/>
    </row>
    <row r="102" spans="1:21" x14ac:dyDescent="0.35">
      <c r="A102" s="58"/>
      <c r="B102" s="66"/>
      <c r="C102" s="61"/>
      <c r="D102" s="61"/>
      <c r="E102" s="61"/>
      <c r="F102" s="61"/>
      <c r="G102" s="42"/>
      <c r="H102" s="42"/>
      <c r="I102" s="42"/>
      <c r="J102" s="42"/>
      <c r="K102" s="42"/>
      <c r="L102" s="359" t="s">
        <v>162</v>
      </c>
      <c r="M102" s="360"/>
      <c r="N102" s="17">
        <f>G136</f>
        <v>0</v>
      </c>
      <c r="O102" s="43"/>
      <c r="P102" s="360" t="s">
        <v>162</v>
      </c>
      <c r="Q102" s="360"/>
      <c r="R102" s="17">
        <f>J136</f>
        <v>0</v>
      </c>
      <c r="S102" s="44"/>
      <c r="T102" s="186"/>
      <c r="U102" s="186"/>
    </row>
    <row r="103" spans="1:21" x14ac:dyDescent="0.35">
      <c r="A103" s="58"/>
      <c r="B103" s="66" t="s">
        <v>163</v>
      </c>
      <c r="C103" s="72" t="s">
        <v>492</v>
      </c>
      <c r="D103" s="175"/>
      <c r="E103" s="175"/>
      <c r="F103" s="176"/>
      <c r="G103" s="256">
        <f>SUM(G95:G100)</f>
        <v>0</v>
      </c>
      <c r="H103" s="76" t="s">
        <v>49</v>
      </c>
      <c r="I103" s="42"/>
      <c r="J103" s="256">
        <f>SUM(J95:J100)</f>
        <v>0</v>
      </c>
      <c r="K103" s="76" t="s">
        <v>49</v>
      </c>
      <c r="L103" s="359" t="s">
        <v>164</v>
      </c>
      <c r="M103" s="360"/>
      <c r="N103" s="17">
        <f>G137</f>
        <v>0</v>
      </c>
      <c r="O103" s="43"/>
      <c r="P103" s="360" t="s">
        <v>164</v>
      </c>
      <c r="Q103" s="360"/>
      <c r="R103" s="17">
        <f>J137</f>
        <v>0</v>
      </c>
      <c r="S103" s="44"/>
      <c r="T103" s="186"/>
      <c r="U103" s="186"/>
    </row>
    <row r="104" spans="1:21" x14ac:dyDescent="0.35">
      <c r="A104" s="77"/>
      <c r="B104" s="66" t="s">
        <v>165</v>
      </c>
      <c r="C104" s="72" t="s">
        <v>166</v>
      </c>
      <c r="D104" s="175"/>
      <c r="E104" s="175"/>
      <c r="F104" s="176"/>
      <c r="G104" s="246"/>
      <c r="H104" s="78"/>
      <c r="I104" s="42"/>
      <c r="J104" s="246"/>
      <c r="K104" s="42"/>
      <c r="L104" s="359" t="s">
        <v>167</v>
      </c>
      <c r="M104" s="360"/>
      <c r="N104" s="17">
        <f>G138</f>
        <v>0</v>
      </c>
      <c r="O104" s="43"/>
      <c r="P104" s="360" t="s">
        <v>167</v>
      </c>
      <c r="Q104" s="360"/>
      <c r="R104" s="17">
        <f>J138</f>
        <v>0</v>
      </c>
      <c r="S104" s="44"/>
      <c r="T104" s="186"/>
      <c r="U104" s="186"/>
    </row>
    <row r="105" spans="1:21" x14ac:dyDescent="0.35">
      <c r="A105" s="77"/>
      <c r="B105" s="66"/>
      <c r="C105" s="52"/>
      <c r="D105" s="52"/>
      <c r="E105" s="52"/>
      <c r="F105" s="52"/>
      <c r="G105" s="70"/>
      <c r="H105" s="70"/>
      <c r="I105" s="70"/>
      <c r="J105" s="54"/>
      <c r="K105" s="54"/>
      <c r="L105" s="359" t="s">
        <v>168</v>
      </c>
      <c r="M105" s="360"/>
      <c r="N105" s="17">
        <f>G139</f>
        <v>0</v>
      </c>
      <c r="O105" s="43"/>
      <c r="P105" s="360" t="s">
        <v>168</v>
      </c>
      <c r="Q105" s="360"/>
      <c r="R105" s="17">
        <f>J139</f>
        <v>0</v>
      </c>
      <c r="S105" s="44"/>
      <c r="T105" s="186"/>
      <c r="U105" s="186"/>
    </row>
    <row r="106" spans="1:21" ht="15.5" x14ac:dyDescent="0.35">
      <c r="A106" s="58"/>
      <c r="B106" s="79" t="s">
        <v>169</v>
      </c>
      <c r="C106" s="59" t="s">
        <v>170</v>
      </c>
      <c r="D106" s="60"/>
      <c r="E106" s="60"/>
      <c r="F106" s="61"/>
      <c r="G106" s="361"/>
      <c r="H106" s="361"/>
      <c r="I106" s="203"/>
      <c r="J106" s="54"/>
      <c r="K106" s="173"/>
      <c r="L106" s="359" t="s">
        <v>171</v>
      </c>
      <c r="M106" s="360"/>
      <c r="N106" s="17">
        <f>G141</f>
        <v>0</v>
      </c>
      <c r="O106" s="43"/>
      <c r="P106" s="360" t="s">
        <v>171</v>
      </c>
      <c r="Q106" s="360"/>
      <c r="R106" s="17">
        <f>J141</f>
        <v>0</v>
      </c>
      <c r="S106" s="44"/>
      <c r="T106" s="186"/>
      <c r="U106" s="186"/>
    </row>
    <row r="107" spans="1:21" x14ac:dyDescent="0.35">
      <c r="A107" s="80"/>
      <c r="B107" s="70"/>
      <c r="C107" s="70"/>
      <c r="D107" s="70"/>
      <c r="E107" s="70"/>
      <c r="F107" s="70"/>
      <c r="G107" s="70"/>
      <c r="H107" s="70"/>
      <c r="I107" s="70"/>
      <c r="J107" s="54"/>
      <c r="K107" s="70"/>
      <c r="L107" s="359" t="s">
        <v>172</v>
      </c>
      <c r="M107" s="360"/>
      <c r="N107" s="17">
        <f>G143</f>
        <v>0</v>
      </c>
      <c r="O107" s="43"/>
      <c r="P107" s="360" t="s">
        <v>172</v>
      </c>
      <c r="Q107" s="360"/>
      <c r="R107" s="17">
        <f>J143</f>
        <v>0</v>
      </c>
      <c r="S107" s="44"/>
      <c r="T107" s="186"/>
      <c r="U107" s="186"/>
    </row>
    <row r="108" spans="1:21" ht="15" customHeight="1" x14ac:dyDescent="0.35">
      <c r="A108" s="58" t="s">
        <v>173</v>
      </c>
      <c r="B108" s="70"/>
      <c r="C108" s="81" t="s">
        <v>174</v>
      </c>
      <c r="D108" s="70"/>
      <c r="E108" s="70"/>
      <c r="F108" s="70"/>
      <c r="G108" s="70"/>
      <c r="H108" s="70"/>
      <c r="I108" s="70"/>
      <c r="J108" s="54"/>
      <c r="K108" s="70"/>
      <c r="L108" s="348" t="s">
        <v>175</v>
      </c>
      <c r="M108" s="349"/>
      <c r="N108" s="23"/>
      <c r="O108" s="43"/>
      <c r="P108" s="349" t="s">
        <v>175</v>
      </c>
      <c r="Q108" s="349"/>
      <c r="R108" s="23"/>
      <c r="S108" s="44"/>
      <c r="T108" s="186"/>
      <c r="U108" s="186"/>
    </row>
    <row r="109" spans="1:21" x14ac:dyDescent="0.35">
      <c r="A109" s="58"/>
      <c r="B109" s="70"/>
      <c r="C109" s="81"/>
      <c r="D109" s="70"/>
      <c r="E109" s="70"/>
      <c r="F109" s="70"/>
      <c r="G109" s="70"/>
      <c r="H109" s="70"/>
      <c r="I109" s="70"/>
      <c r="J109" s="54"/>
      <c r="K109" s="70"/>
      <c r="L109" s="359" t="s">
        <v>176</v>
      </c>
      <c r="M109" s="360"/>
      <c r="N109" s="17">
        <f>G146</f>
        <v>0</v>
      </c>
      <c r="O109" s="43"/>
      <c r="P109" s="360" t="s">
        <v>176</v>
      </c>
      <c r="Q109" s="360"/>
      <c r="R109" s="17">
        <f>J146</f>
        <v>0</v>
      </c>
      <c r="S109" s="44"/>
      <c r="T109" s="186"/>
      <c r="U109" s="186"/>
    </row>
    <row r="110" spans="1:21" x14ac:dyDescent="0.35">
      <c r="A110" s="58"/>
      <c r="B110" s="81"/>
      <c r="C110" s="81" t="s">
        <v>177</v>
      </c>
      <c r="D110" s="70"/>
      <c r="E110" s="70"/>
      <c r="F110" s="70"/>
      <c r="G110" s="258" t="str">
        <f>$G$47</f>
        <v>1 October - 31 December 2019</v>
      </c>
      <c r="H110" s="64"/>
      <c r="I110" s="56"/>
      <c r="J110" s="258" t="str">
        <f>$J$47</f>
        <v>1 January - 31 March 2020</v>
      </c>
      <c r="K110" s="82"/>
      <c r="L110" s="359" t="s">
        <v>178</v>
      </c>
      <c r="M110" s="360"/>
      <c r="N110" s="17">
        <f>G147</f>
        <v>0</v>
      </c>
      <c r="O110" s="43"/>
      <c r="P110" s="360" t="s">
        <v>178</v>
      </c>
      <c r="Q110" s="360"/>
      <c r="R110" s="17">
        <f>J147</f>
        <v>0</v>
      </c>
      <c r="S110" s="44"/>
      <c r="T110" s="186"/>
      <c r="U110" s="186"/>
    </row>
    <row r="111" spans="1:21" x14ac:dyDescent="0.35">
      <c r="A111" s="58"/>
      <c r="B111" s="66" t="s">
        <v>179</v>
      </c>
      <c r="C111" s="362" t="s">
        <v>130</v>
      </c>
      <c r="D111" s="362"/>
      <c r="E111" s="362"/>
      <c r="F111" s="363"/>
      <c r="G111" s="246"/>
      <c r="H111" s="42"/>
      <c r="I111" s="42"/>
      <c r="J111" s="246"/>
      <c r="K111" s="42"/>
      <c r="L111" s="359" t="s">
        <v>180</v>
      </c>
      <c r="M111" s="360"/>
      <c r="N111" s="17">
        <f>G148</f>
        <v>0</v>
      </c>
      <c r="O111" s="43"/>
      <c r="P111" s="360" t="s">
        <v>180</v>
      </c>
      <c r="Q111" s="360"/>
      <c r="R111" s="17">
        <f>J148</f>
        <v>0</v>
      </c>
      <c r="S111" s="44"/>
      <c r="T111" s="186"/>
      <c r="U111" s="186"/>
    </row>
    <row r="112" spans="1:21" x14ac:dyDescent="0.35">
      <c r="A112" s="58"/>
      <c r="B112" s="66" t="s">
        <v>181</v>
      </c>
      <c r="C112" s="362" t="s">
        <v>132</v>
      </c>
      <c r="D112" s="362"/>
      <c r="E112" s="362"/>
      <c r="F112" s="363"/>
      <c r="G112" s="246"/>
      <c r="H112" s="42"/>
      <c r="I112" s="42"/>
      <c r="J112" s="246"/>
      <c r="K112" s="42"/>
      <c r="L112" s="359" t="s">
        <v>182</v>
      </c>
      <c r="M112" s="360"/>
      <c r="N112" s="83">
        <f>G149</f>
        <v>0</v>
      </c>
      <c r="O112" s="43"/>
      <c r="P112" s="360" t="s">
        <v>182</v>
      </c>
      <c r="Q112" s="360"/>
      <c r="R112" s="83">
        <f>J149</f>
        <v>0</v>
      </c>
      <c r="S112" s="44"/>
      <c r="T112" s="186"/>
      <c r="U112" s="186"/>
    </row>
    <row r="113" spans="1:21" x14ac:dyDescent="0.35">
      <c r="A113" s="58"/>
      <c r="B113" s="66"/>
      <c r="C113" s="175"/>
      <c r="D113" s="175"/>
      <c r="E113" s="175"/>
      <c r="F113" s="61"/>
      <c r="G113" s="42"/>
      <c r="H113" s="42"/>
      <c r="I113" s="42"/>
      <c r="J113" s="42"/>
      <c r="K113" s="42"/>
      <c r="L113" s="359" t="s">
        <v>183</v>
      </c>
      <c r="M113" s="360"/>
      <c r="N113" s="84">
        <f>G150</f>
        <v>0</v>
      </c>
      <c r="O113" s="43"/>
      <c r="P113" s="360" t="s">
        <v>183</v>
      </c>
      <c r="Q113" s="360"/>
      <c r="R113" s="84">
        <f>J150</f>
        <v>0</v>
      </c>
      <c r="S113" s="44"/>
      <c r="T113" s="186"/>
      <c r="U113" s="186"/>
    </row>
    <row r="114" spans="1:21" x14ac:dyDescent="0.35">
      <c r="A114" s="58"/>
      <c r="B114" s="66" t="s">
        <v>184</v>
      </c>
      <c r="C114" s="362" t="s">
        <v>134</v>
      </c>
      <c r="D114" s="362"/>
      <c r="E114" s="362"/>
      <c r="F114" s="363"/>
      <c r="G114" s="246"/>
      <c r="H114" s="42"/>
      <c r="I114" s="42"/>
      <c r="J114" s="246"/>
      <c r="K114" s="42"/>
      <c r="L114" s="359" t="s">
        <v>185</v>
      </c>
      <c r="M114" s="360"/>
      <c r="N114" s="17">
        <f>G152</f>
        <v>0</v>
      </c>
      <c r="O114" s="43"/>
      <c r="P114" s="360" t="s">
        <v>185</v>
      </c>
      <c r="Q114" s="360"/>
      <c r="R114" s="17">
        <f>J152</f>
        <v>0</v>
      </c>
      <c r="S114" s="44"/>
      <c r="T114" s="186"/>
      <c r="U114" s="186"/>
    </row>
    <row r="115" spans="1:21" x14ac:dyDescent="0.35">
      <c r="A115" s="58"/>
      <c r="B115" s="66" t="s">
        <v>186</v>
      </c>
      <c r="C115" s="362" t="s">
        <v>135</v>
      </c>
      <c r="D115" s="362"/>
      <c r="E115" s="362"/>
      <c r="F115" s="363"/>
      <c r="G115" s="246"/>
      <c r="H115" s="42"/>
      <c r="I115" s="42"/>
      <c r="J115" s="246"/>
      <c r="K115" s="42"/>
      <c r="L115" s="359"/>
      <c r="M115" s="360"/>
      <c r="N115" s="48"/>
      <c r="O115" s="43"/>
      <c r="P115" s="360"/>
      <c r="Q115" s="360"/>
      <c r="R115" s="48"/>
      <c r="S115" s="44"/>
      <c r="T115" s="186"/>
      <c r="U115" s="186"/>
    </row>
    <row r="116" spans="1:21" x14ac:dyDescent="0.35">
      <c r="A116" s="58"/>
      <c r="B116" s="66"/>
      <c r="C116" s="175"/>
      <c r="D116" s="175"/>
      <c r="E116" s="175"/>
      <c r="F116" s="61"/>
      <c r="G116" s="42"/>
      <c r="H116" s="42"/>
      <c r="I116" s="42"/>
      <c r="J116" s="42"/>
      <c r="K116" s="42"/>
      <c r="L116" s="365" t="s">
        <v>187</v>
      </c>
      <c r="M116" s="366"/>
      <c r="N116" s="17">
        <f>G154</f>
        <v>0</v>
      </c>
      <c r="O116" s="85"/>
      <c r="P116" s="360" t="s">
        <v>187</v>
      </c>
      <c r="Q116" s="360"/>
      <c r="R116" s="17">
        <f>J154</f>
        <v>0</v>
      </c>
      <c r="S116" s="44"/>
      <c r="T116" s="186"/>
      <c r="U116" s="186"/>
    </row>
    <row r="117" spans="1:21" ht="18" x14ac:dyDescent="0.35">
      <c r="A117" s="58"/>
      <c r="B117" s="66" t="s">
        <v>188</v>
      </c>
      <c r="C117" s="362" t="s">
        <v>137</v>
      </c>
      <c r="D117" s="362"/>
      <c r="E117" s="362"/>
      <c r="F117" s="363"/>
      <c r="G117" s="246"/>
      <c r="H117" s="42"/>
      <c r="I117" s="42"/>
      <c r="J117" s="246"/>
      <c r="K117" s="42"/>
      <c r="L117" s="339" t="s">
        <v>189</v>
      </c>
      <c r="M117" s="340"/>
      <c r="N117" s="340"/>
      <c r="O117" s="340"/>
      <c r="P117" s="340"/>
      <c r="Q117" s="340"/>
      <c r="R117" s="340"/>
      <c r="S117" s="341"/>
      <c r="T117" s="186"/>
      <c r="U117" s="186"/>
    </row>
    <row r="118" spans="1:21" x14ac:dyDescent="0.35">
      <c r="A118" s="58"/>
      <c r="B118" s="66" t="s">
        <v>190</v>
      </c>
      <c r="C118" s="362" t="s">
        <v>140</v>
      </c>
      <c r="D118" s="362"/>
      <c r="E118" s="362"/>
      <c r="F118" s="363"/>
      <c r="G118" s="246"/>
      <c r="H118" s="42"/>
      <c r="I118" s="42"/>
      <c r="J118" s="246"/>
      <c r="K118" s="42"/>
      <c r="L118" s="195" t="str">
        <f>$G$47</f>
        <v>1 October - 31 December 2019</v>
      </c>
      <c r="M118" s="32"/>
      <c r="N118" s="32"/>
      <c r="O118" s="86"/>
      <c r="P118" s="196" t="str">
        <f>$J$47</f>
        <v>1 January - 31 March 2020</v>
      </c>
      <c r="Q118" s="32"/>
      <c r="R118" s="32"/>
      <c r="S118" s="87"/>
      <c r="T118" s="186"/>
      <c r="U118" s="186"/>
    </row>
    <row r="119" spans="1:21" ht="15" customHeight="1" x14ac:dyDescent="0.35">
      <c r="A119" s="58"/>
      <c r="B119" s="81"/>
      <c r="C119" s="81"/>
      <c r="D119" s="81"/>
      <c r="E119" s="81"/>
      <c r="F119" s="81"/>
      <c r="G119" s="358"/>
      <c r="H119" s="358"/>
      <c r="I119" s="100"/>
      <c r="J119" s="42"/>
      <c r="K119" s="55"/>
      <c r="L119" s="328" t="s">
        <v>191</v>
      </c>
      <c r="M119" s="329"/>
      <c r="N119" s="17" t="e">
        <f>N116/N11/3</f>
        <v>#DIV/0!</v>
      </c>
      <c r="O119" s="23"/>
      <c r="P119" s="350" t="s">
        <v>191</v>
      </c>
      <c r="Q119" s="329"/>
      <c r="R119" s="17" t="e">
        <f>R116/R11/3</f>
        <v>#DIV/0!</v>
      </c>
      <c r="S119" s="88"/>
      <c r="T119" s="186"/>
      <c r="U119" s="186"/>
    </row>
    <row r="120" spans="1:21" x14ac:dyDescent="0.35">
      <c r="A120" s="58"/>
      <c r="B120" s="66"/>
      <c r="C120" s="62" t="s">
        <v>192</v>
      </c>
      <c r="D120" s="62"/>
      <c r="E120" s="62"/>
      <c r="F120" s="31"/>
      <c r="G120" s="258" t="str">
        <f>$G$47</f>
        <v>1 October - 31 December 2019</v>
      </c>
      <c r="H120" s="64"/>
      <c r="I120" s="56"/>
      <c r="J120" s="258" t="str">
        <f>$J$47</f>
        <v>1 January - 31 March 2020</v>
      </c>
      <c r="K120" s="64"/>
      <c r="L120" s="332"/>
      <c r="M120" s="333"/>
      <c r="N120" s="23"/>
      <c r="O120" s="23"/>
      <c r="P120" s="364"/>
      <c r="Q120" s="333"/>
      <c r="R120" s="89"/>
      <c r="S120" s="90"/>
      <c r="T120" s="186"/>
      <c r="U120" s="186"/>
    </row>
    <row r="121" spans="1:21" ht="18" x14ac:dyDescent="0.35">
      <c r="A121" s="58"/>
      <c r="B121" s="66" t="s">
        <v>193</v>
      </c>
      <c r="C121" s="362" t="s">
        <v>144</v>
      </c>
      <c r="D121" s="362"/>
      <c r="E121" s="362"/>
      <c r="F121" s="363"/>
      <c r="G121" s="246"/>
      <c r="H121" s="42"/>
      <c r="I121" s="42"/>
      <c r="J121" s="246"/>
      <c r="K121" s="42"/>
      <c r="L121" s="339" t="s">
        <v>194</v>
      </c>
      <c r="M121" s="340"/>
      <c r="N121" s="340"/>
      <c r="O121" s="340"/>
      <c r="P121" s="340"/>
      <c r="Q121" s="340"/>
      <c r="R121" s="340"/>
      <c r="S121" s="341"/>
      <c r="T121" s="186"/>
      <c r="U121" s="186"/>
    </row>
    <row r="122" spans="1:21" x14ac:dyDescent="0.35">
      <c r="A122" s="58"/>
      <c r="B122" s="66" t="s">
        <v>195</v>
      </c>
      <c r="C122" s="362" t="s">
        <v>145</v>
      </c>
      <c r="D122" s="362"/>
      <c r="E122" s="362"/>
      <c r="F122" s="363"/>
      <c r="G122" s="246"/>
      <c r="H122" s="42"/>
      <c r="I122" s="42"/>
      <c r="J122" s="246"/>
      <c r="K122" s="42"/>
      <c r="L122" s="195" t="str">
        <f>$G$47</f>
        <v>1 October - 31 December 2019</v>
      </c>
      <c r="M122" s="32"/>
      <c r="N122" s="32"/>
      <c r="O122" s="86"/>
      <c r="P122" s="196" t="str">
        <f>$J$47</f>
        <v>1 January - 31 March 2020</v>
      </c>
      <c r="Q122" s="32"/>
      <c r="R122" s="32"/>
      <c r="S122" s="87"/>
      <c r="T122" s="186"/>
      <c r="U122" s="186"/>
    </row>
    <row r="123" spans="1:21" x14ac:dyDescent="0.35">
      <c r="A123" s="58"/>
      <c r="B123" s="66" t="s">
        <v>196</v>
      </c>
      <c r="C123" s="175" t="s">
        <v>147</v>
      </c>
      <c r="D123" s="175"/>
      <c r="E123" s="175"/>
      <c r="F123" s="176"/>
      <c r="G123" s="246"/>
      <c r="H123" s="42"/>
      <c r="I123" s="42"/>
      <c r="J123" s="246"/>
      <c r="K123" s="42"/>
      <c r="L123" s="91" t="s">
        <v>14</v>
      </c>
      <c r="M123" s="9"/>
      <c r="N123" s="9"/>
      <c r="O123" s="13"/>
      <c r="P123" s="92" t="s">
        <v>14</v>
      </c>
      <c r="Q123" s="9"/>
      <c r="R123" s="9"/>
      <c r="S123" s="14"/>
      <c r="T123" s="186"/>
      <c r="U123" s="186"/>
    </row>
    <row r="124" spans="1:21" ht="15" customHeight="1" x14ac:dyDescent="0.35">
      <c r="A124" s="58"/>
      <c r="B124" s="66"/>
      <c r="C124" s="93"/>
      <c r="D124" s="70"/>
      <c r="E124" s="70"/>
      <c r="F124" s="70"/>
      <c r="G124" s="42"/>
      <c r="H124" s="42"/>
      <c r="I124" s="100"/>
      <c r="J124" s="42"/>
      <c r="K124" s="42"/>
      <c r="L124" s="367" t="s">
        <v>197</v>
      </c>
      <c r="M124" s="368"/>
      <c r="N124" s="94" t="e">
        <f>N27/$N$11/3</f>
        <v>#DIV/0!</v>
      </c>
      <c r="O124" s="43"/>
      <c r="P124" s="368" t="s">
        <v>197</v>
      </c>
      <c r="Q124" s="368"/>
      <c r="R124" s="94" t="e">
        <f>R27/$R$11/3</f>
        <v>#DIV/0!</v>
      </c>
      <c r="S124" s="44"/>
      <c r="T124" s="186"/>
      <c r="U124" s="186"/>
    </row>
    <row r="125" spans="1:21" ht="15.75" customHeight="1" x14ac:dyDescent="0.35">
      <c r="A125" s="58"/>
      <c r="B125" s="81"/>
      <c r="C125" s="81"/>
      <c r="D125" s="81"/>
      <c r="E125" s="81"/>
      <c r="F125" s="81"/>
      <c r="G125" s="358"/>
      <c r="H125" s="358"/>
      <c r="I125" s="100"/>
      <c r="J125" s="42"/>
      <c r="K125" s="55"/>
      <c r="L125" s="367" t="s">
        <v>198</v>
      </c>
      <c r="M125" s="368"/>
      <c r="N125" s="94" t="e">
        <f>N28/$N$11/3</f>
        <v>#DIV/0!</v>
      </c>
      <c r="O125" s="43"/>
      <c r="P125" s="368" t="s">
        <v>198</v>
      </c>
      <c r="Q125" s="368"/>
      <c r="R125" s="94" t="e">
        <f>R28/$R$11/3</f>
        <v>#DIV/0!</v>
      </c>
      <c r="S125" s="44"/>
      <c r="T125" s="186"/>
      <c r="U125" s="186"/>
    </row>
    <row r="126" spans="1:21" ht="15.75" customHeight="1" x14ac:dyDescent="0.35">
      <c r="A126" s="58"/>
      <c r="B126" s="70"/>
      <c r="C126" s="62" t="s">
        <v>199</v>
      </c>
      <c r="D126" s="62"/>
      <c r="E126" s="62"/>
      <c r="F126" s="61"/>
      <c r="G126" s="258" t="str">
        <f>$G$47</f>
        <v>1 October - 31 December 2019</v>
      </c>
      <c r="H126" s="64"/>
      <c r="I126" s="56"/>
      <c r="J126" s="258" t="str">
        <f>$J$47</f>
        <v>1 January - 31 March 2020</v>
      </c>
      <c r="K126" s="64"/>
      <c r="L126" s="367" t="s">
        <v>200</v>
      </c>
      <c r="M126" s="368"/>
      <c r="N126" s="94" t="e">
        <f>N58/N11/3</f>
        <v>#DIV/0!</v>
      </c>
      <c r="O126" s="43"/>
      <c r="P126" s="368" t="s">
        <v>200</v>
      </c>
      <c r="Q126" s="368"/>
      <c r="R126" s="94" t="e">
        <f>R58/R11/3</f>
        <v>#DIV/0!</v>
      </c>
      <c r="S126" s="44"/>
      <c r="T126" s="186"/>
      <c r="U126" s="186"/>
    </row>
    <row r="127" spans="1:21" ht="15" customHeight="1" x14ac:dyDescent="0.35">
      <c r="A127" s="58"/>
      <c r="B127" s="66" t="s">
        <v>201</v>
      </c>
      <c r="C127" s="175" t="s">
        <v>151</v>
      </c>
      <c r="D127" s="175"/>
      <c r="E127" s="175"/>
      <c r="F127" s="176"/>
      <c r="G127" s="246"/>
      <c r="H127" s="42"/>
      <c r="I127" s="42"/>
      <c r="J127" s="246"/>
      <c r="K127" s="42"/>
      <c r="L127" s="367" t="s">
        <v>202</v>
      </c>
      <c r="M127" s="368"/>
      <c r="N127" s="94" t="e">
        <f>N71/N11/3</f>
        <v>#DIV/0!</v>
      </c>
      <c r="O127" s="43"/>
      <c r="P127" s="368" t="s">
        <v>202</v>
      </c>
      <c r="Q127" s="368"/>
      <c r="R127" s="94" t="e">
        <f>R71/R11/3</f>
        <v>#DIV/0!</v>
      </c>
      <c r="S127" s="44"/>
      <c r="T127" s="186"/>
      <c r="U127" s="186"/>
    </row>
    <row r="128" spans="1:21" x14ac:dyDescent="0.35">
      <c r="A128" s="58"/>
      <c r="B128" s="66" t="s">
        <v>203</v>
      </c>
      <c r="C128" s="175" t="s">
        <v>153</v>
      </c>
      <c r="D128" s="175"/>
      <c r="E128" s="175"/>
      <c r="F128" s="176"/>
      <c r="G128" s="246"/>
      <c r="H128" s="42"/>
      <c r="I128" s="42"/>
      <c r="J128" s="246"/>
      <c r="K128" s="42"/>
      <c r="L128" s="95" t="s">
        <v>20</v>
      </c>
      <c r="M128" s="96"/>
      <c r="N128" s="97"/>
      <c r="O128" s="98"/>
      <c r="P128" s="99" t="s">
        <v>20</v>
      </c>
      <c r="Q128" s="96"/>
      <c r="R128" s="97"/>
      <c r="S128" s="14"/>
      <c r="T128" s="186"/>
      <c r="U128" s="186"/>
    </row>
    <row r="129" spans="1:21" ht="15" customHeight="1" x14ac:dyDescent="0.35">
      <c r="A129" s="58"/>
      <c r="B129" s="66" t="s">
        <v>204</v>
      </c>
      <c r="C129" s="175" t="s">
        <v>155</v>
      </c>
      <c r="D129" s="175"/>
      <c r="E129" s="175"/>
      <c r="F129" s="176"/>
      <c r="G129" s="246"/>
      <c r="H129" s="42"/>
      <c r="I129" s="42"/>
      <c r="J129" s="246"/>
      <c r="K129" s="42"/>
      <c r="L129" s="367" t="s">
        <v>197</v>
      </c>
      <c r="M129" s="368"/>
      <c r="N129" s="94" t="e">
        <f>N51/$N$19/3</f>
        <v>#DIV/0!</v>
      </c>
      <c r="O129" s="43"/>
      <c r="P129" s="368" t="s">
        <v>197</v>
      </c>
      <c r="Q129" s="368"/>
      <c r="R129" s="94" t="e">
        <f>R51/$R$19/3</f>
        <v>#DIV/0!</v>
      </c>
      <c r="S129" s="44"/>
      <c r="T129" s="186"/>
      <c r="U129" s="186"/>
    </row>
    <row r="130" spans="1:21" ht="15" customHeight="1" x14ac:dyDescent="0.35">
      <c r="A130" s="58"/>
      <c r="B130" s="66" t="s">
        <v>205</v>
      </c>
      <c r="C130" s="175" t="s">
        <v>157</v>
      </c>
      <c r="D130" s="175"/>
      <c r="E130" s="175"/>
      <c r="F130" s="176"/>
      <c r="G130" s="246"/>
      <c r="H130" s="42"/>
      <c r="I130" s="42"/>
      <c r="J130" s="246"/>
      <c r="K130" s="42"/>
      <c r="L130" s="367" t="s">
        <v>198</v>
      </c>
      <c r="M130" s="368"/>
      <c r="N130" s="94" t="e">
        <f>N52/$N$19/3</f>
        <v>#DIV/0!</v>
      </c>
      <c r="O130" s="43"/>
      <c r="P130" s="368" t="s">
        <v>198</v>
      </c>
      <c r="Q130" s="368"/>
      <c r="R130" s="94" t="e">
        <f>R52/$R$19/3</f>
        <v>#DIV/0!</v>
      </c>
      <c r="S130" s="44"/>
      <c r="T130" s="186"/>
      <c r="U130" s="186"/>
    </row>
    <row r="131" spans="1:21" ht="15" customHeight="1" x14ac:dyDescent="0.35">
      <c r="A131" s="58"/>
      <c r="B131" s="81"/>
      <c r="C131" s="70"/>
      <c r="D131" s="81"/>
      <c r="E131" s="81"/>
      <c r="F131" s="81"/>
      <c r="G131" s="100"/>
      <c r="H131" s="100"/>
      <c r="I131" s="100"/>
      <c r="J131" s="100"/>
      <c r="K131" s="42"/>
      <c r="L131" s="367" t="s">
        <v>200</v>
      </c>
      <c r="M131" s="368"/>
      <c r="N131" s="94" t="e">
        <f>N66/$N$19/3</f>
        <v>#DIV/0!</v>
      </c>
      <c r="O131" s="43"/>
      <c r="P131" s="368" t="s">
        <v>200</v>
      </c>
      <c r="Q131" s="368"/>
      <c r="R131" s="94" t="e">
        <f>R66/$R$19/3</f>
        <v>#DIV/0!</v>
      </c>
      <c r="S131" s="44"/>
      <c r="T131" s="186"/>
      <c r="U131" s="186"/>
    </row>
    <row r="132" spans="1:21" ht="15" customHeight="1" x14ac:dyDescent="0.35">
      <c r="A132" s="58"/>
      <c r="B132" s="70" t="s">
        <v>206</v>
      </c>
      <c r="C132" s="72" t="s">
        <v>493</v>
      </c>
      <c r="D132" s="175"/>
      <c r="E132" s="175"/>
      <c r="F132" s="176"/>
      <c r="G132" s="256">
        <f>SUM(G111:G112,G114:G115,G117:G118,G121:G123,G127:G130)</f>
        <v>0</v>
      </c>
      <c r="H132" s="76" t="s">
        <v>49</v>
      </c>
      <c r="I132" s="42"/>
      <c r="J132" s="256">
        <f>SUM(J111:J112,J114:J115,J117:J118,J121:J123,J127:J130)</f>
        <v>0</v>
      </c>
      <c r="K132" s="76" t="s">
        <v>49</v>
      </c>
      <c r="L132" s="367" t="s">
        <v>208</v>
      </c>
      <c r="M132" s="368"/>
      <c r="N132" s="94" t="e">
        <f>N80/$N$19/3</f>
        <v>#DIV/0!</v>
      </c>
      <c r="O132" s="43"/>
      <c r="P132" s="368" t="s">
        <v>208</v>
      </c>
      <c r="Q132" s="368"/>
      <c r="R132" s="94" t="e">
        <f>R80/$R$19/3</f>
        <v>#DIV/0!</v>
      </c>
      <c r="S132" s="44"/>
      <c r="T132" s="186"/>
      <c r="U132" s="186"/>
    </row>
    <row r="133" spans="1:21" x14ac:dyDescent="0.35">
      <c r="A133" s="58"/>
      <c r="B133" s="81"/>
      <c r="C133" s="70"/>
      <c r="D133" s="81"/>
      <c r="E133" s="81"/>
      <c r="F133" s="81"/>
      <c r="G133" s="100"/>
      <c r="H133" s="100"/>
      <c r="I133" s="100"/>
      <c r="J133" s="100"/>
      <c r="K133" s="42"/>
      <c r="L133" s="177"/>
      <c r="M133" s="178"/>
      <c r="N133" s="23"/>
      <c r="O133" s="43"/>
      <c r="P133" s="178"/>
      <c r="Q133" s="178"/>
      <c r="R133" s="48"/>
      <c r="S133" s="44"/>
      <c r="T133" s="186"/>
      <c r="U133" s="186"/>
    </row>
    <row r="134" spans="1:21" x14ac:dyDescent="0.35">
      <c r="A134" s="58" t="s">
        <v>209</v>
      </c>
      <c r="B134" s="70"/>
      <c r="C134" s="62" t="s">
        <v>210</v>
      </c>
      <c r="D134" s="62"/>
      <c r="E134" s="62"/>
      <c r="F134" s="61"/>
      <c r="G134" s="258" t="str">
        <f>$G$47</f>
        <v>1 October - 31 December 2019</v>
      </c>
      <c r="H134" s="64"/>
      <c r="I134" s="56"/>
      <c r="J134" s="258" t="str">
        <f>$J$47</f>
        <v>1 January - 31 March 2020</v>
      </c>
      <c r="K134" s="64"/>
      <c r="L134" s="101"/>
      <c r="M134" s="102"/>
      <c r="N134" s="103"/>
      <c r="O134" s="69"/>
      <c r="P134" s="178"/>
      <c r="Q134" s="178"/>
      <c r="R134" s="103"/>
      <c r="S134" s="44"/>
      <c r="T134" s="186"/>
      <c r="U134" s="186"/>
    </row>
    <row r="135" spans="1:21" ht="18" x14ac:dyDescent="0.35">
      <c r="A135" s="58"/>
      <c r="B135" s="66" t="s">
        <v>211</v>
      </c>
      <c r="C135" s="175" t="s">
        <v>161</v>
      </c>
      <c r="D135" s="175"/>
      <c r="E135" s="175"/>
      <c r="F135" s="176"/>
      <c r="G135" s="246"/>
      <c r="H135" s="42"/>
      <c r="I135" s="42"/>
      <c r="J135" s="246"/>
      <c r="K135" s="42"/>
      <c r="L135" s="339" t="s">
        <v>212</v>
      </c>
      <c r="M135" s="340"/>
      <c r="N135" s="340"/>
      <c r="O135" s="340"/>
      <c r="P135" s="340"/>
      <c r="Q135" s="340"/>
      <c r="R135" s="340"/>
      <c r="S135" s="341"/>
      <c r="T135" s="186"/>
      <c r="U135" s="186"/>
    </row>
    <row r="136" spans="1:21" x14ac:dyDescent="0.35">
      <c r="A136" s="58"/>
      <c r="B136" s="66" t="s">
        <v>213</v>
      </c>
      <c r="C136" s="175" t="s">
        <v>162</v>
      </c>
      <c r="D136" s="175"/>
      <c r="E136" s="175"/>
      <c r="F136" s="176"/>
      <c r="G136" s="246"/>
      <c r="H136" s="42"/>
      <c r="I136" s="42"/>
      <c r="J136" s="246"/>
      <c r="K136" s="42"/>
      <c r="L136" s="195" t="str">
        <f>$G$47</f>
        <v>1 October - 31 December 2019</v>
      </c>
      <c r="M136" s="32"/>
      <c r="N136" s="32"/>
      <c r="O136" s="86"/>
      <c r="P136" s="196" t="str">
        <f>$J$47</f>
        <v>1 January - 31 March 2020</v>
      </c>
      <c r="Q136" s="32"/>
      <c r="R136" s="32"/>
      <c r="S136" s="87"/>
      <c r="T136" s="186"/>
      <c r="U136" s="186"/>
    </row>
    <row r="137" spans="1:21" ht="15" customHeight="1" x14ac:dyDescent="0.35">
      <c r="A137" s="58"/>
      <c r="B137" s="66" t="s">
        <v>214</v>
      </c>
      <c r="C137" s="175" t="s">
        <v>164</v>
      </c>
      <c r="D137" s="175"/>
      <c r="E137" s="175"/>
      <c r="F137" s="176"/>
      <c r="G137" s="246"/>
      <c r="H137" s="42"/>
      <c r="I137" s="42"/>
      <c r="J137" s="246"/>
      <c r="K137" s="42"/>
      <c r="L137" s="367" t="s">
        <v>215</v>
      </c>
      <c r="M137" s="368"/>
      <c r="N137" s="94" t="e">
        <f>(N110/N46)*100</f>
        <v>#DIV/0!</v>
      </c>
      <c r="O137" s="43"/>
      <c r="P137" s="367" t="s">
        <v>215</v>
      </c>
      <c r="Q137" s="368"/>
      <c r="R137" s="94" t="e">
        <f>(R110/R46)*100</f>
        <v>#DIV/0!</v>
      </c>
      <c r="S137" s="44"/>
      <c r="T137" s="186"/>
      <c r="U137" s="186"/>
    </row>
    <row r="138" spans="1:21" ht="15" customHeight="1" x14ac:dyDescent="0.35">
      <c r="A138" s="58"/>
      <c r="B138" s="66" t="s">
        <v>216</v>
      </c>
      <c r="C138" s="175" t="s">
        <v>167</v>
      </c>
      <c r="D138" s="175"/>
      <c r="E138" s="175"/>
      <c r="F138" s="176"/>
      <c r="G138" s="246"/>
      <c r="H138" s="42"/>
      <c r="I138" s="42"/>
      <c r="J138" s="246"/>
      <c r="K138" s="42"/>
      <c r="L138" s="367" t="s">
        <v>217</v>
      </c>
      <c r="M138" s="368"/>
      <c r="N138" s="94" t="e">
        <f>(N111/N49)*100</f>
        <v>#DIV/0!</v>
      </c>
      <c r="O138" s="43"/>
      <c r="P138" s="367" t="s">
        <v>217</v>
      </c>
      <c r="Q138" s="368"/>
      <c r="R138" s="94" t="e">
        <f>(R111/R49)*100</f>
        <v>#DIV/0!</v>
      </c>
      <c r="S138" s="44"/>
      <c r="T138" s="186"/>
      <c r="U138" s="186"/>
    </row>
    <row r="139" spans="1:21" ht="15" customHeight="1" x14ac:dyDescent="0.35">
      <c r="A139" s="58"/>
      <c r="B139" s="66" t="s">
        <v>218</v>
      </c>
      <c r="C139" s="175" t="s">
        <v>168</v>
      </c>
      <c r="D139" s="175"/>
      <c r="E139" s="175"/>
      <c r="F139" s="176"/>
      <c r="G139" s="246"/>
      <c r="H139" s="42"/>
      <c r="I139" s="42"/>
      <c r="J139" s="246"/>
      <c r="K139" s="42"/>
      <c r="L139" s="367" t="s">
        <v>219</v>
      </c>
      <c r="M139" s="368"/>
      <c r="N139" s="94" t="e">
        <f>(N112/N65)*100</f>
        <v>#DIV/0!</v>
      </c>
      <c r="O139" s="43"/>
      <c r="P139" s="367" t="s">
        <v>219</v>
      </c>
      <c r="Q139" s="368"/>
      <c r="R139" s="94" t="e">
        <f>(R112/R65)*100</f>
        <v>#DIV/0!</v>
      </c>
      <c r="S139" s="44"/>
      <c r="T139" s="186"/>
      <c r="U139" s="186"/>
    </row>
    <row r="140" spans="1:21" ht="15.75" customHeight="1" thickBot="1" x14ac:dyDescent="0.4">
      <c r="A140" s="58"/>
      <c r="B140" s="81"/>
      <c r="C140" s="81"/>
      <c r="D140" s="81"/>
      <c r="E140" s="81"/>
      <c r="F140" s="81"/>
      <c r="G140" s="55"/>
      <c r="H140" s="55"/>
      <c r="I140" s="55"/>
      <c r="J140" s="55"/>
      <c r="K140" s="42"/>
      <c r="L140" s="371" t="s">
        <v>220</v>
      </c>
      <c r="M140" s="372"/>
      <c r="N140" s="152" t="e">
        <f>(N113/N79)</f>
        <v>#DIV/0!</v>
      </c>
      <c r="O140" s="153"/>
      <c r="P140" s="371" t="s">
        <v>220</v>
      </c>
      <c r="Q140" s="372"/>
      <c r="R140" s="152" t="e">
        <f>R113/R79</f>
        <v>#DIV/0!</v>
      </c>
      <c r="S140" s="154"/>
      <c r="T140" s="186"/>
      <c r="U140" s="186"/>
    </row>
    <row r="141" spans="1:21" ht="18" x14ac:dyDescent="0.4">
      <c r="A141" s="58"/>
      <c r="B141" s="66" t="s">
        <v>221</v>
      </c>
      <c r="C141" s="72" t="s">
        <v>494</v>
      </c>
      <c r="D141" s="72"/>
      <c r="E141" s="72"/>
      <c r="F141" s="72"/>
      <c r="G141" s="256">
        <f>SUM(G135:G139)</f>
        <v>0</v>
      </c>
      <c r="H141" s="76" t="s">
        <v>49</v>
      </c>
      <c r="I141" s="42"/>
      <c r="J141" s="256">
        <f>SUM(J135:J139)</f>
        <v>0</v>
      </c>
      <c r="K141" s="76" t="s">
        <v>49</v>
      </c>
      <c r="L141" s="373" t="s">
        <v>222</v>
      </c>
      <c r="M141" s="374"/>
      <c r="N141" s="374"/>
      <c r="O141" s="374"/>
      <c r="P141" s="374"/>
      <c r="Q141" s="374"/>
      <c r="R141" s="374"/>
      <c r="S141" s="375"/>
      <c r="T141" s="186"/>
      <c r="U141" s="186"/>
    </row>
    <row r="142" spans="1:21" x14ac:dyDescent="0.35">
      <c r="A142" s="58"/>
      <c r="B142" s="81"/>
      <c r="C142" s="81"/>
      <c r="D142" s="81"/>
      <c r="E142" s="81"/>
      <c r="F142" s="81"/>
      <c r="G142" s="55"/>
      <c r="H142" s="55"/>
      <c r="I142" s="55"/>
      <c r="J142" s="55"/>
      <c r="K142" s="42"/>
      <c r="L142" s="376" t="s">
        <v>223</v>
      </c>
      <c r="M142" s="377"/>
      <c r="N142" s="377"/>
      <c r="O142" s="377"/>
      <c r="P142" s="377"/>
      <c r="Q142" s="377"/>
      <c r="R142" s="377"/>
      <c r="S142" s="378"/>
      <c r="T142" s="186"/>
      <c r="U142" s="186"/>
    </row>
    <row r="143" spans="1:21" x14ac:dyDescent="0.35">
      <c r="A143" s="58" t="s">
        <v>224</v>
      </c>
      <c r="B143" s="70"/>
      <c r="C143" s="72" t="s">
        <v>225</v>
      </c>
      <c r="D143" s="175"/>
      <c r="E143" s="175"/>
      <c r="F143" s="176"/>
      <c r="G143" s="246"/>
      <c r="H143" s="42"/>
      <c r="I143" s="42"/>
      <c r="J143" s="246"/>
      <c r="K143" s="42"/>
      <c r="L143" s="379" t="str">
        <f>$G$47</f>
        <v>1 October - 31 December 2019</v>
      </c>
      <c r="M143" s="380"/>
      <c r="N143" s="104"/>
      <c r="O143" s="105"/>
      <c r="P143" s="379" t="str">
        <f>$J$47</f>
        <v>1 January - 31 March 2020</v>
      </c>
      <c r="Q143" s="380"/>
      <c r="R143" s="104"/>
      <c r="S143" s="106"/>
      <c r="T143" s="186"/>
      <c r="U143" s="186"/>
    </row>
    <row r="144" spans="1:21" ht="15.75" customHeight="1" x14ac:dyDescent="0.35">
      <c r="A144" s="58"/>
      <c r="B144" s="81"/>
      <c r="C144" s="81"/>
      <c r="D144" s="81"/>
      <c r="E144" s="81"/>
      <c r="F144" s="81"/>
      <c r="G144" s="55"/>
      <c r="H144" s="55"/>
      <c r="I144" s="55"/>
      <c r="J144" s="100"/>
      <c r="K144" s="42"/>
      <c r="L144" s="369" t="s">
        <v>226</v>
      </c>
      <c r="M144" s="370"/>
      <c r="N144" s="107" t="e">
        <f>(H163/G163)*100</f>
        <v>#DIV/0!</v>
      </c>
      <c r="O144" s="108"/>
      <c r="P144" s="369" t="s">
        <v>226</v>
      </c>
      <c r="Q144" s="370"/>
      <c r="R144" s="107" t="e">
        <f>(K163/J163)*100</f>
        <v>#DIV/0!</v>
      </c>
      <c r="S144" s="109"/>
      <c r="T144" s="186"/>
      <c r="U144" s="186"/>
    </row>
    <row r="145" spans="1:21" ht="15.75" customHeight="1" x14ac:dyDescent="0.35">
      <c r="A145" s="58" t="s">
        <v>227</v>
      </c>
      <c r="B145" s="70"/>
      <c r="C145" s="62" t="s">
        <v>228</v>
      </c>
      <c r="D145" s="62"/>
      <c r="E145" s="62"/>
      <c r="F145" s="61"/>
      <c r="G145" s="258" t="str">
        <f>$G$47</f>
        <v>1 October - 31 December 2019</v>
      </c>
      <c r="H145" s="64"/>
      <c r="I145" s="56"/>
      <c r="J145" s="258" t="str">
        <f>$J$47</f>
        <v>1 January - 31 March 2020</v>
      </c>
      <c r="K145" s="64"/>
      <c r="L145" s="369" t="s">
        <v>229</v>
      </c>
      <c r="M145" s="370"/>
      <c r="N145" s="107" t="e">
        <f>(H164/G164)*100</f>
        <v>#DIV/0!</v>
      </c>
      <c r="O145" s="108"/>
      <c r="P145" s="369" t="s">
        <v>229</v>
      </c>
      <c r="Q145" s="370"/>
      <c r="R145" s="107" t="e">
        <f>K164/J164*100</f>
        <v>#DIV/0!</v>
      </c>
      <c r="S145" s="109"/>
      <c r="T145" s="186"/>
      <c r="U145" s="186"/>
    </row>
    <row r="146" spans="1:21" ht="15" customHeight="1" x14ac:dyDescent="0.35">
      <c r="A146" s="58"/>
      <c r="B146" s="66" t="s">
        <v>230</v>
      </c>
      <c r="C146" s="175" t="s">
        <v>176</v>
      </c>
      <c r="D146" s="175"/>
      <c r="E146" s="175"/>
      <c r="F146" s="176"/>
      <c r="G146" s="246"/>
      <c r="H146" s="42"/>
      <c r="I146" s="42"/>
      <c r="J146" s="246"/>
      <c r="K146" s="42"/>
      <c r="L146" s="369" t="s">
        <v>231</v>
      </c>
      <c r="M146" s="370"/>
      <c r="N146" s="107" t="e">
        <f>(H165/G165)*100</f>
        <v>#DIV/0!</v>
      </c>
      <c r="O146" s="179"/>
      <c r="P146" s="369" t="s">
        <v>231</v>
      </c>
      <c r="Q146" s="370"/>
      <c r="R146" s="107" t="e">
        <f>K165/J165*100</f>
        <v>#DIV/0!</v>
      </c>
      <c r="S146" s="109"/>
      <c r="T146" s="186"/>
      <c r="U146" s="186"/>
    </row>
    <row r="147" spans="1:21" ht="15" customHeight="1" x14ac:dyDescent="0.35">
      <c r="A147" s="58"/>
      <c r="B147" s="66" t="s">
        <v>232</v>
      </c>
      <c r="C147" s="362" t="s">
        <v>178</v>
      </c>
      <c r="D147" s="362"/>
      <c r="E147" s="362"/>
      <c r="F147" s="363"/>
      <c r="G147" s="246"/>
      <c r="H147" s="42"/>
      <c r="I147" s="42"/>
      <c r="J147" s="246"/>
      <c r="K147" s="42"/>
      <c r="L147" s="369" t="s">
        <v>233</v>
      </c>
      <c r="M147" s="370"/>
      <c r="N147" s="107" t="e">
        <f>(H166/G166)*100</f>
        <v>#DIV/0!</v>
      </c>
      <c r="O147" s="179"/>
      <c r="P147" s="369" t="s">
        <v>233</v>
      </c>
      <c r="Q147" s="370"/>
      <c r="R147" s="107" t="e">
        <f>K166/J166*100</f>
        <v>#DIV/0!</v>
      </c>
      <c r="S147" s="109"/>
      <c r="T147" s="186"/>
      <c r="U147" s="186"/>
    </row>
    <row r="148" spans="1:21" ht="15" customHeight="1" x14ac:dyDescent="0.35">
      <c r="A148" s="58"/>
      <c r="B148" s="66" t="s">
        <v>234</v>
      </c>
      <c r="C148" s="362" t="s">
        <v>180</v>
      </c>
      <c r="D148" s="362"/>
      <c r="E148" s="362"/>
      <c r="F148" s="363"/>
      <c r="G148" s="246"/>
      <c r="H148" s="42"/>
      <c r="I148" s="42"/>
      <c r="J148" s="246"/>
      <c r="K148" s="42"/>
      <c r="L148" s="381" t="s">
        <v>235</v>
      </c>
      <c r="M148" s="382"/>
      <c r="N148" s="107" t="e">
        <f>(H184/G184)*100</f>
        <v>#DIV/0!</v>
      </c>
      <c r="O148" s="180"/>
      <c r="P148" s="381" t="s">
        <v>235</v>
      </c>
      <c r="Q148" s="382"/>
      <c r="R148" s="107" t="e">
        <f>(K184/J184)*100</f>
        <v>#DIV/0!</v>
      </c>
      <c r="S148" s="109"/>
      <c r="T148" s="186"/>
      <c r="U148" s="186"/>
    </row>
    <row r="149" spans="1:21" x14ac:dyDescent="0.35">
      <c r="A149" s="58"/>
      <c r="B149" s="66" t="s">
        <v>236</v>
      </c>
      <c r="C149" s="175" t="s">
        <v>182</v>
      </c>
      <c r="D149" s="175"/>
      <c r="E149" s="175"/>
      <c r="F149" s="176"/>
      <c r="G149" s="246"/>
      <c r="H149" s="42"/>
      <c r="I149" s="42"/>
      <c r="J149" s="246"/>
      <c r="K149" s="42"/>
      <c r="L149" s="376" t="s">
        <v>237</v>
      </c>
      <c r="M149" s="377"/>
      <c r="N149" s="377"/>
      <c r="O149" s="377"/>
      <c r="P149" s="377"/>
      <c r="Q149" s="377"/>
      <c r="R149" s="377"/>
      <c r="S149" s="378"/>
      <c r="T149" s="186"/>
      <c r="U149" s="186"/>
    </row>
    <row r="150" spans="1:21" x14ac:dyDescent="0.35">
      <c r="A150" s="58"/>
      <c r="B150" s="66" t="s">
        <v>238</v>
      </c>
      <c r="C150" s="175" t="s">
        <v>183</v>
      </c>
      <c r="D150" s="175"/>
      <c r="E150" s="175"/>
      <c r="F150" s="176"/>
      <c r="G150" s="246"/>
      <c r="H150" s="42"/>
      <c r="I150" s="42"/>
      <c r="J150" s="246"/>
      <c r="K150" s="42"/>
      <c r="L150" s="379" t="str">
        <f>$G$47</f>
        <v>1 October - 31 December 2019</v>
      </c>
      <c r="M150" s="380"/>
      <c r="N150" s="110"/>
      <c r="O150" s="105"/>
      <c r="P150" s="379" t="str">
        <f>$J$47</f>
        <v>1 January - 31 March 2020</v>
      </c>
      <c r="Q150" s="380"/>
      <c r="R150" s="110"/>
      <c r="S150" s="106"/>
      <c r="T150" s="186"/>
      <c r="U150" s="186"/>
    </row>
    <row r="151" spans="1:21" ht="15.75" customHeight="1" x14ac:dyDescent="0.35">
      <c r="A151" s="58"/>
      <c r="B151" s="52"/>
      <c r="C151" s="62"/>
      <c r="D151" s="62"/>
      <c r="E151" s="62"/>
      <c r="F151" s="62"/>
      <c r="G151" s="345"/>
      <c r="H151" s="345"/>
      <c r="I151" s="56"/>
      <c r="J151" s="345"/>
      <c r="K151" s="345"/>
      <c r="L151" s="369" t="s">
        <v>239</v>
      </c>
      <c r="M151" s="370"/>
      <c r="N151" s="107" t="e">
        <f>(H170/G170)*100</f>
        <v>#DIV/0!</v>
      </c>
      <c r="O151" s="108"/>
      <c r="P151" s="369" t="s">
        <v>239</v>
      </c>
      <c r="Q151" s="370"/>
      <c r="R151" s="107" t="e">
        <f>(K170/J170)*100</f>
        <v>#DIV/0!</v>
      </c>
      <c r="S151" s="109"/>
      <c r="T151" s="186"/>
      <c r="U151" s="186"/>
    </row>
    <row r="152" spans="1:21" ht="15" customHeight="1" x14ac:dyDescent="0.35">
      <c r="A152" s="58"/>
      <c r="B152" s="52" t="s">
        <v>240</v>
      </c>
      <c r="C152" s="72" t="s">
        <v>495</v>
      </c>
      <c r="D152" s="175"/>
      <c r="E152" s="175"/>
      <c r="F152" s="176"/>
      <c r="G152" s="256">
        <f>SUM(G146:G150)</f>
        <v>0</v>
      </c>
      <c r="H152" s="76" t="s">
        <v>49</v>
      </c>
      <c r="I152" s="42"/>
      <c r="J152" s="256">
        <f>SUM(J146:J150)</f>
        <v>0</v>
      </c>
      <c r="K152" s="76" t="s">
        <v>49</v>
      </c>
      <c r="L152" s="369" t="s">
        <v>242</v>
      </c>
      <c r="M152" s="370"/>
      <c r="N152" s="107" t="e">
        <f>(H171/G171)*100</f>
        <v>#DIV/0!</v>
      </c>
      <c r="O152" s="108"/>
      <c r="P152" s="369" t="s">
        <v>242</v>
      </c>
      <c r="Q152" s="370"/>
      <c r="R152" s="107" t="e">
        <f>(K171/J171)*100</f>
        <v>#DIV/0!</v>
      </c>
      <c r="S152" s="109"/>
      <c r="T152" s="186"/>
      <c r="U152" s="186"/>
    </row>
    <row r="153" spans="1:21" ht="15" customHeight="1" x14ac:dyDescent="0.35">
      <c r="A153" s="58"/>
      <c r="B153" s="70"/>
      <c r="C153" s="70"/>
      <c r="D153" s="70"/>
      <c r="E153" s="70"/>
      <c r="F153" s="70"/>
      <c r="G153" s="70"/>
      <c r="H153" s="70"/>
      <c r="I153" s="70"/>
      <c r="J153" s="70"/>
      <c r="K153" s="42"/>
      <c r="L153" s="385" t="s">
        <v>243</v>
      </c>
      <c r="M153" s="386"/>
      <c r="N153" s="107" t="e">
        <f>(H172/G172)*100</f>
        <v>#DIV/0!</v>
      </c>
      <c r="O153" s="108"/>
      <c r="P153" s="385" t="s">
        <v>243</v>
      </c>
      <c r="Q153" s="386"/>
      <c r="R153" s="107" t="e">
        <f>(K172/J172)*100</f>
        <v>#DIV/0!</v>
      </c>
      <c r="S153" s="109"/>
      <c r="T153" s="186"/>
      <c r="U153" s="186"/>
    </row>
    <row r="154" spans="1:21" ht="15" customHeight="1" x14ac:dyDescent="0.35">
      <c r="A154" s="58" t="s">
        <v>244</v>
      </c>
      <c r="B154" s="70"/>
      <c r="C154" s="72" t="s">
        <v>187</v>
      </c>
      <c r="D154" s="175"/>
      <c r="E154" s="175"/>
      <c r="F154" s="176"/>
      <c r="G154" s="246"/>
      <c r="H154" s="42"/>
      <c r="I154" s="42"/>
      <c r="J154" s="246"/>
      <c r="K154" s="42"/>
      <c r="L154" s="369" t="s">
        <v>233</v>
      </c>
      <c r="M154" s="370"/>
      <c r="N154" s="107" t="e">
        <f>(H173/G173)*100</f>
        <v>#DIV/0!</v>
      </c>
      <c r="O154" s="108"/>
      <c r="P154" s="369" t="s">
        <v>233</v>
      </c>
      <c r="Q154" s="370"/>
      <c r="R154" s="107" t="e">
        <f>(K173/J173)*100</f>
        <v>#DIV/0!</v>
      </c>
      <c r="S154" s="109"/>
      <c r="T154" s="186"/>
      <c r="U154" s="186"/>
    </row>
    <row r="155" spans="1:21" ht="15" customHeight="1" x14ac:dyDescent="0.35">
      <c r="A155" s="58"/>
      <c r="B155" s="70"/>
      <c r="C155" s="70"/>
      <c r="D155" s="70"/>
      <c r="E155" s="70"/>
      <c r="F155" s="70"/>
      <c r="G155" s="70"/>
      <c r="H155" s="70"/>
      <c r="I155" s="70"/>
      <c r="J155" s="70"/>
      <c r="K155" s="42"/>
      <c r="L155" s="381" t="s">
        <v>245</v>
      </c>
      <c r="M155" s="382"/>
      <c r="N155" s="107" t="e">
        <f>(H185/G185)*100</f>
        <v>#DIV/0!</v>
      </c>
      <c r="O155" s="111"/>
      <c r="P155" s="381" t="s">
        <v>245</v>
      </c>
      <c r="Q155" s="382"/>
      <c r="R155" s="107" t="e">
        <f>(K185/J185)*100</f>
        <v>#DIV/0!</v>
      </c>
      <c r="S155" s="109"/>
      <c r="T155" s="186"/>
      <c r="U155" s="186"/>
    </row>
    <row r="156" spans="1:21" x14ac:dyDescent="0.35">
      <c r="A156" s="58"/>
      <c r="B156" s="70"/>
      <c r="C156" s="70"/>
      <c r="D156" s="70"/>
      <c r="E156" s="70"/>
      <c r="F156" s="70"/>
      <c r="G156" s="70"/>
      <c r="H156" s="70"/>
      <c r="I156" s="70"/>
      <c r="J156" s="70"/>
      <c r="K156" s="42"/>
      <c r="L156" s="376" t="s">
        <v>246</v>
      </c>
      <c r="M156" s="377"/>
      <c r="N156" s="377"/>
      <c r="O156" s="377"/>
      <c r="P156" s="377"/>
      <c r="Q156" s="377"/>
      <c r="R156" s="377"/>
      <c r="S156" s="378"/>
      <c r="T156" s="186"/>
      <c r="U156" s="186"/>
    </row>
    <row r="157" spans="1:21" x14ac:dyDescent="0.35">
      <c r="A157" s="58"/>
      <c r="B157" s="70"/>
      <c r="C157" s="70"/>
      <c r="D157" s="70"/>
      <c r="E157" s="70"/>
      <c r="F157" s="70"/>
      <c r="G157" s="70"/>
      <c r="H157" s="70"/>
      <c r="I157" s="70"/>
      <c r="J157" s="70"/>
      <c r="K157" s="42"/>
      <c r="L157" s="379" t="str">
        <f>$G$47</f>
        <v>1 October - 31 December 2019</v>
      </c>
      <c r="M157" s="380"/>
      <c r="N157" s="110"/>
      <c r="O157" s="105"/>
      <c r="P157" s="379" t="str">
        <f>$J$47</f>
        <v>1 January - 31 March 2020</v>
      </c>
      <c r="Q157" s="380"/>
      <c r="R157" s="110"/>
      <c r="S157" s="106"/>
      <c r="T157" s="186"/>
      <c r="U157" s="186"/>
    </row>
    <row r="158" spans="1:21" ht="15" customHeight="1" x14ac:dyDescent="0.35">
      <c r="A158" s="58"/>
      <c r="B158" s="70"/>
      <c r="C158" s="70"/>
      <c r="D158" s="70"/>
      <c r="E158" s="70"/>
      <c r="F158" s="70"/>
      <c r="G158" s="100"/>
      <c r="H158" s="42"/>
      <c r="I158" s="100"/>
      <c r="J158" s="42"/>
      <c r="K158" s="100"/>
      <c r="L158" s="369" t="s">
        <v>247</v>
      </c>
      <c r="M158" s="370"/>
      <c r="N158" s="107" t="e">
        <f>H177/G177</f>
        <v>#DIV/0!</v>
      </c>
      <c r="O158" s="108"/>
      <c r="P158" s="369" t="s">
        <v>247</v>
      </c>
      <c r="Q158" s="370"/>
      <c r="R158" s="107" t="e">
        <f>K177/J177</f>
        <v>#DIV/0!</v>
      </c>
      <c r="S158" s="109"/>
      <c r="T158" s="186"/>
      <c r="U158" s="186"/>
    </row>
    <row r="159" spans="1:21" ht="15" customHeight="1" x14ac:dyDescent="0.35">
      <c r="A159" s="383" t="s">
        <v>248</v>
      </c>
      <c r="B159" s="384"/>
      <c r="C159" s="384"/>
      <c r="D159" s="384"/>
      <c r="E159" s="384"/>
      <c r="F159" s="384"/>
      <c r="G159" s="100"/>
      <c r="H159" s="100"/>
      <c r="I159" s="100"/>
      <c r="J159" s="42"/>
      <c r="K159" s="100"/>
      <c r="L159" s="369" t="s">
        <v>249</v>
      </c>
      <c r="M159" s="370"/>
      <c r="N159" s="107" t="e">
        <f>H178/G178</f>
        <v>#DIV/0!</v>
      </c>
      <c r="O159" s="108"/>
      <c r="P159" s="369" t="s">
        <v>249</v>
      </c>
      <c r="Q159" s="370"/>
      <c r="R159" s="107" t="e">
        <f>K178/J178</f>
        <v>#DIV/0!</v>
      </c>
      <c r="S159" s="109"/>
      <c r="T159" s="186"/>
      <c r="U159" s="186"/>
    </row>
    <row r="160" spans="1:21" ht="16.5" customHeight="1" x14ac:dyDescent="0.35">
      <c r="A160" s="383"/>
      <c r="B160" s="384"/>
      <c r="C160" s="384"/>
      <c r="D160" s="384"/>
      <c r="E160" s="384"/>
      <c r="F160" s="384"/>
      <c r="G160" s="204"/>
      <c r="H160" s="204"/>
      <c r="I160" s="204"/>
      <c r="J160" s="204"/>
      <c r="K160" s="204"/>
      <c r="L160" s="385" t="s">
        <v>250</v>
      </c>
      <c r="M160" s="386"/>
      <c r="N160" s="107" t="e">
        <f>H179/G179</f>
        <v>#DIV/0!</v>
      </c>
      <c r="O160" s="108"/>
      <c r="P160" s="385" t="s">
        <v>250</v>
      </c>
      <c r="Q160" s="386"/>
      <c r="R160" s="107" t="e">
        <f>K179/J179</f>
        <v>#DIV/0!</v>
      </c>
      <c r="S160" s="109"/>
      <c r="T160" s="186"/>
      <c r="U160" s="186"/>
    </row>
    <row r="161" spans="1:21" ht="15" customHeight="1" x14ac:dyDescent="0.35">
      <c r="A161" s="65"/>
      <c r="B161" s="37"/>
      <c r="C161" s="112"/>
      <c r="D161" s="37"/>
      <c r="E161" s="37"/>
      <c r="F161" s="40"/>
      <c r="G161" s="387" t="str">
        <f>$G$47</f>
        <v>1 October - 31 December 2019</v>
      </c>
      <c r="H161" s="387"/>
      <c r="I161" s="183"/>
      <c r="J161" s="387" t="str">
        <f>$J$47</f>
        <v>1 January - 31 March 2020</v>
      </c>
      <c r="K161" s="387"/>
      <c r="L161" s="369" t="s">
        <v>251</v>
      </c>
      <c r="M161" s="370"/>
      <c r="N161" s="107" t="e">
        <f>H180/G180</f>
        <v>#DIV/0!</v>
      </c>
      <c r="O161" s="108"/>
      <c r="P161" s="369" t="s">
        <v>251</v>
      </c>
      <c r="Q161" s="370"/>
      <c r="R161" s="107" t="e">
        <f>K180/J180</f>
        <v>#DIV/0!</v>
      </c>
      <c r="S161" s="109"/>
      <c r="T161" s="186"/>
      <c r="U161" s="186"/>
    </row>
    <row r="162" spans="1:21" ht="15" customHeight="1" x14ac:dyDescent="0.35">
      <c r="A162" s="58" t="s">
        <v>252</v>
      </c>
      <c r="B162" s="66"/>
      <c r="C162" s="62" t="s">
        <v>253</v>
      </c>
      <c r="D162" s="62"/>
      <c r="E162" s="62"/>
      <c r="F162" s="66"/>
      <c r="G162" s="113" t="s">
        <v>254</v>
      </c>
      <c r="H162" s="114" t="s">
        <v>255</v>
      </c>
      <c r="I162" s="115"/>
      <c r="J162" s="113" t="s">
        <v>254</v>
      </c>
      <c r="K162" s="114" t="s">
        <v>255</v>
      </c>
      <c r="L162" s="381" t="s">
        <v>256</v>
      </c>
      <c r="M162" s="382"/>
      <c r="N162" s="116" t="e">
        <f>H186/G186</f>
        <v>#DIV/0!</v>
      </c>
      <c r="O162" s="108"/>
      <c r="P162" s="381" t="s">
        <v>256</v>
      </c>
      <c r="Q162" s="382"/>
      <c r="R162" s="116" t="e">
        <f>K186/J186</f>
        <v>#DIV/0!</v>
      </c>
      <c r="S162" s="109"/>
      <c r="T162" s="186"/>
      <c r="U162" s="186"/>
    </row>
    <row r="163" spans="1:21" x14ac:dyDescent="0.35">
      <c r="A163" s="58"/>
      <c r="B163" s="66" t="s">
        <v>257</v>
      </c>
      <c r="C163" s="175" t="s">
        <v>258</v>
      </c>
      <c r="D163" s="175"/>
      <c r="E163" s="175"/>
      <c r="F163" s="117"/>
      <c r="G163" s="246"/>
      <c r="H163" s="246"/>
      <c r="I163" s="115"/>
      <c r="J163" s="246"/>
      <c r="K163" s="247"/>
      <c r="L163" s="376" t="s">
        <v>255</v>
      </c>
      <c r="M163" s="377"/>
      <c r="N163" s="377"/>
      <c r="O163" s="377"/>
      <c r="P163" s="377"/>
      <c r="Q163" s="377"/>
      <c r="R163" s="377"/>
      <c r="S163" s="378"/>
    </row>
    <row r="164" spans="1:21" x14ac:dyDescent="0.35">
      <c r="A164" s="58"/>
      <c r="B164" s="66" t="s">
        <v>259</v>
      </c>
      <c r="C164" s="175" t="s">
        <v>260</v>
      </c>
      <c r="D164" s="175"/>
      <c r="E164" s="175"/>
      <c r="F164" s="117"/>
      <c r="G164" s="246"/>
      <c r="H164" s="246"/>
      <c r="I164" s="115"/>
      <c r="J164" s="246"/>
      <c r="K164" s="247"/>
      <c r="L164" s="379" t="str">
        <f>$G$47</f>
        <v>1 October - 31 December 2019</v>
      </c>
      <c r="M164" s="380"/>
      <c r="N164" s="118"/>
      <c r="O164" s="119"/>
      <c r="P164" s="379" t="str">
        <f>$J$47</f>
        <v>1 January - 31 March 2020</v>
      </c>
      <c r="Q164" s="380"/>
      <c r="R164" s="110"/>
      <c r="S164" s="109"/>
    </row>
    <row r="165" spans="1:21" ht="15" customHeight="1" x14ac:dyDescent="0.35">
      <c r="A165" s="58"/>
      <c r="B165" s="66" t="s">
        <v>261</v>
      </c>
      <c r="C165" s="175" t="s">
        <v>496</v>
      </c>
      <c r="D165" s="175"/>
      <c r="E165" s="175"/>
      <c r="F165" s="117"/>
      <c r="G165" s="256">
        <f>SUM(G163:G164)</f>
        <v>0</v>
      </c>
      <c r="H165" s="256">
        <f>SUM(H163:H164)</f>
        <v>0</v>
      </c>
      <c r="I165" s="120" t="s">
        <v>49</v>
      </c>
      <c r="J165" s="256">
        <f>SUM(J163:J164)</f>
        <v>0</v>
      </c>
      <c r="K165" s="256">
        <f>SUM(K163:K164)</f>
        <v>0</v>
      </c>
      <c r="L165" s="369" t="s">
        <v>207</v>
      </c>
      <c r="M165" s="370"/>
      <c r="N165" s="107">
        <f>$G$132</f>
        <v>0</v>
      </c>
      <c r="O165" s="119"/>
      <c r="P165" s="391" t="s">
        <v>207</v>
      </c>
      <c r="Q165" s="370"/>
      <c r="R165" s="107">
        <f>$J$132</f>
        <v>0</v>
      </c>
      <c r="S165" s="109"/>
    </row>
    <row r="166" spans="1:21" ht="15" customHeight="1" x14ac:dyDescent="0.35">
      <c r="A166" s="58"/>
      <c r="B166" s="66" t="s">
        <v>262</v>
      </c>
      <c r="C166" s="175" t="s">
        <v>263</v>
      </c>
      <c r="D166" s="175"/>
      <c r="E166" s="175"/>
      <c r="F166" s="117"/>
      <c r="G166" s="246"/>
      <c r="H166" s="246"/>
      <c r="I166" s="121"/>
      <c r="J166" s="246"/>
      <c r="K166" s="247"/>
      <c r="L166" s="369" t="s">
        <v>161</v>
      </c>
      <c r="M166" s="370"/>
      <c r="N166" s="107">
        <f>$G$135</f>
        <v>0</v>
      </c>
      <c r="O166" s="119"/>
      <c r="P166" s="391" t="s">
        <v>161</v>
      </c>
      <c r="Q166" s="370"/>
      <c r="R166" s="107">
        <f>$J$135</f>
        <v>0</v>
      </c>
      <c r="S166" s="109"/>
    </row>
    <row r="167" spans="1:21" ht="15.75" customHeight="1" x14ac:dyDescent="0.35">
      <c r="A167" s="58"/>
      <c r="B167" s="70"/>
      <c r="C167" s="62"/>
      <c r="D167" s="62"/>
      <c r="E167" s="62"/>
      <c r="F167" s="66"/>
      <c r="G167" s="113"/>
      <c r="H167" s="113"/>
      <c r="I167" s="122"/>
      <c r="J167" s="205"/>
      <c r="K167" s="205"/>
      <c r="L167" s="369" t="s">
        <v>225</v>
      </c>
      <c r="M167" s="370"/>
      <c r="N167" s="107">
        <f>$G$143</f>
        <v>0</v>
      </c>
      <c r="O167" s="119"/>
      <c r="P167" s="391" t="s">
        <v>225</v>
      </c>
      <c r="Q167" s="370"/>
      <c r="R167" s="107">
        <f>$J$143</f>
        <v>0</v>
      </c>
      <c r="S167" s="109"/>
    </row>
    <row r="168" spans="1:21" ht="15.75" customHeight="1" thickBot="1" x14ac:dyDescent="0.4">
      <c r="A168" s="65"/>
      <c r="B168" s="37"/>
      <c r="C168" s="112"/>
      <c r="D168" s="37"/>
      <c r="E168" s="37"/>
      <c r="F168" s="40"/>
      <c r="G168" s="387" t="str">
        <f>$G$47</f>
        <v>1 October - 31 December 2019</v>
      </c>
      <c r="H168" s="387"/>
      <c r="I168" s="183"/>
      <c r="J168" s="387" t="str">
        <f>$J$47</f>
        <v>1 January - 31 March 2020</v>
      </c>
      <c r="K168" s="387"/>
      <c r="L168" s="388" t="s">
        <v>241</v>
      </c>
      <c r="M168" s="389"/>
      <c r="N168" s="123">
        <f>$G$152</f>
        <v>0</v>
      </c>
      <c r="O168" s="124"/>
      <c r="P168" s="390" t="s">
        <v>241</v>
      </c>
      <c r="Q168" s="389"/>
      <c r="R168" s="123">
        <f>$J$152</f>
        <v>0</v>
      </c>
      <c r="S168" s="125"/>
    </row>
    <row r="169" spans="1:21" x14ac:dyDescent="0.35">
      <c r="A169" s="58" t="s">
        <v>264</v>
      </c>
      <c r="B169" s="66"/>
      <c r="C169" s="62" t="s">
        <v>265</v>
      </c>
      <c r="D169" s="62"/>
      <c r="E169" s="62"/>
      <c r="F169" s="66"/>
      <c r="G169" s="113" t="s">
        <v>266</v>
      </c>
      <c r="H169" s="114" t="s">
        <v>255</v>
      </c>
      <c r="I169" s="121"/>
      <c r="J169" s="113" t="s">
        <v>266</v>
      </c>
      <c r="K169" s="126" t="s">
        <v>255</v>
      </c>
    </row>
    <row r="170" spans="1:21" x14ac:dyDescent="0.35">
      <c r="A170" s="58"/>
      <c r="B170" s="66" t="s">
        <v>267</v>
      </c>
      <c r="C170" s="175" t="s">
        <v>258</v>
      </c>
      <c r="D170" s="175"/>
      <c r="E170" s="175"/>
      <c r="F170" s="117"/>
      <c r="G170" s="246"/>
      <c r="H170" s="246"/>
      <c r="I170" s="121"/>
      <c r="J170" s="246"/>
      <c r="K170" s="248"/>
    </row>
    <row r="171" spans="1:21" x14ac:dyDescent="0.35">
      <c r="A171" s="58"/>
      <c r="B171" s="66" t="s">
        <v>268</v>
      </c>
      <c r="C171" s="175" t="s">
        <v>260</v>
      </c>
      <c r="D171" s="175"/>
      <c r="E171" s="175"/>
      <c r="F171" s="117"/>
      <c r="G171" s="246"/>
      <c r="H171" s="246"/>
      <c r="I171" s="121"/>
      <c r="J171" s="246"/>
      <c r="K171" s="248"/>
    </row>
    <row r="172" spans="1:21" x14ac:dyDescent="0.35">
      <c r="A172" s="58"/>
      <c r="B172" s="66" t="s">
        <v>269</v>
      </c>
      <c r="C172" s="175" t="s">
        <v>497</v>
      </c>
      <c r="D172" s="175"/>
      <c r="E172" s="175"/>
      <c r="F172" s="117"/>
      <c r="G172" s="256">
        <f>SUM(G170:G171)</f>
        <v>0</v>
      </c>
      <c r="H172" s="256">
        <f>SUM(H170:H171)</f>
        <v>0</v>
      </c>
      <c r="I172" s="120" t="s">
        <v>49</v>
      </c>
      <c r="J172" s="256">
        <f>SUM(J170:J171)</f>
        <v>0</v>
      </c>
      <c r="K172" s="256">
        <f>SUM(K170:K171)</f>
        <v>0</v>
      </c>
    </row>
    <row r="173" spans="1:21" x14ac:dyDescent="0.35">
      <c r="A173" s="58"/>
      <c r="B173" s="66" t="s">
        <v>270</v>
      </c>
      <c r="C173" s="175" t="s">
        <v>263</v>
      </c>
      <c r="D173" s="175"/>
      <c r="E173" s="175"/>
      <c r="F173" s="117"/>
      <c r="G173" s="246"/>
      <c r="H173" s="246"/>
      <c r="I173" s="121"/>
      <c r="J173" s="246"/>
      <c r="K173" s="248"/>
    </row>
    <row r="174" spans="1:21" x14ac:dyDescent="0.35">
      <c r="A174" s="58"/>
      <c r="B174" s="70"/>
      <c r="C174" s="66"/>
      <c r="D174" s="70"/>
      <c r="E174" s="70"/>
      <c r="F174" s="70"/>
      <c r="G174" s="113"/>
      <c r="H174" s="113"/>
      <c r="I174" s="122"/>
      <c r="J174" s="206"/>
      <c r="K174" s="207"/>
      <c r="L174" s="186"/>
      <c r="M174" s="186"/>
      <c r="N174" s="186"/>
      <c r="O174" s="186"/>
      <c r="P174" s="186"/>
      <c r="Q174" s="186"/>
      <c r="R174" s="186"/>
      <c r="S174" s="186"/>
    </row>
    <row r="175" spans="1:21" x14ac:dyDescent="0.35">
      <c r="A175" s="58"/>
      <c r="B175" s="70"/>
      <c r="C175" s="66"/>
      <c r="D175" s="70"/>
      <c r="E175" s="70"/>
      <c r="F175" s="70"/>
      <c r="G175" s="387" t="str">
        <f>$G$47</f>
        <v>1 October - 31 December 2019</v>
      </c>
      <c r="H175" s="387"/>
      <c r="I175" s="183"/>
      <c r="J175" s="387" t="str">
        <f>$J$47</f>
        <v>1 January - 31 March 2020</v>
      </c>
      <c r="K175" s="387"/>
      <c r="L175" s="186"/>
      <c r="M175" s="186"/>
      <c r="N175" s="186"/>
      <c r="O175" s="186"/>
      <c r="P175" s="186"/>
      <c r="Q175" s="186"/>
      <c r="R175" s="186"/>
      <c r="S175" s="186"/>
    </row>
    <row r="176" spans="1:21" x14ac:dyDescent="0.35">
      <c r="A176" s="58" t="s">
        <v>271</v>
      </c>
      <c r="B176" s="66"/>
      <c r="C176" s="62" t="s">
        <v>272</v>
      </c>
      <c r="D176" s="62"/>
      <c r="E176" s="62"/>
      <c r="F176" s="66"/>
      <c r="G176" s="113" t="s">
        <v>143</v>
      </c>
      <c r="H176" s="114" t="s">
        <v>255</v>
      </c>
      <c r="I176" s="121"/>
      <c r="J176" s="113" t="s">
        <v>143</v>
      </c>
      <c r="K176" s="126" t="s">
        <v>255</v>
      </c>
      <c r="L176" s="186"/>
      <c r="M176" s="186"/>
      <c r="N176" s="186"/>
      <c r="O176" s="186"/>
      <c r="P176" s="186"/>
      <c r="Q176" s="186"/>
      <c r="R176" s="186"/>
      <c r="S176" s="186"/>
    </row>
    <row r="177" spans="1:19" x14ac:dyDescent="0.35">
      <c r="A177" s="58"/>
      <c r="B177" s="66" t="s">
        <v>273</v>
      </c>
      <c r="C177" s="175" t="s">
        <v>258</v>
      </c>
      <c r="D177" s="175"/>
      <c r="E177" s="175"/>
      <c r="F177" s="117"/>
      <c r="G177" s="246"/>
      <c r="H177" s="246"/>
      <c r="I177" s="121"/>
      <c r="J177" s="246"/>
      <c r="K177" s="248"/>
      <c r="L177" s="186"/>
      <c r="M177" s="186"/>
      <c r="N177" s="186"/>
      <c r="O177" s="186"/>
      <c r="P177" s="186"/>
      <c r="Q177" s="186"/>
      <c r="R177" s="186"/>
      <c r="S177" s="186"/>
    </row>
    <row r="178" spans="1:19" x14ac:dyDescent="0.35">
      <c r="A178" s="58"/>
      <c r="B178" s="66" t="s">
        <v>274</v>
      </c>
      <c r="C178" s="175" t="s">
        <v>260</v>
      </c>
      <c r="D178" s="175"/>
      <c r="E178" s="175"/>
      <c r="F178" s="117"/>
      <c r="G178" s="246"/>
      <c r="H178" s="246"/>
      <c r="I178" s="121"/>
      <c r="J178" s="246"/>
      <c r="K178" s="248"/>
    </row>
    <row r="179" spans="1:19" x14ac:dyDescent="0.35">
      <c r="A179" s="58"/>
      <c r="B179" s="66" t="s">
        <v>275</v>
      </c>
      <c r="C179" s="175" t="s">
        <v>498</v>
      </c>
      <c r="D179" s="175"/>
      <c r="E179" s="175"/>
      <c r="F179" s="117"/>
      <c r="G179" s="256">
        <f>SUM(G177:G178)</f>
        <v>0</v>
      </c>
      <c r="H179" s="256">
        <f>SUM(H177:H178)</f>
        <v>0</v>
      </c>
      <c r="I179" s="120" t="s">
        <v>49</v>
      </c>
      <c r="J179" s="256">
        <f>SUM(J177:J178)</f>
        <v>0</v>
      </c>
      <c r="K179" s="256">
        <f>SUM(K177:K178)</f>
        <v>0</v>
      </c>
    </row>
    <row r="180" spans="1:19" x14ac:dyDescent="0.35">
      <c r="A180" s="58"/>
      <c r="B180" s="66" t="s">
        <v>276</v>
      </c>
      <c r="C180" s="175" t="s">
        <v>263</v>
      </c>
      <c r="D180" s="175"/>
      <c r="E180" s="175"/>
      <c r="F180" s="117"/>
      <c r="G180" s="246"/>
      <c r="H180" s="246"/>
      <c r="I180" s="115"/>
      <c r="J180" s="246"/>
      <c r="K180" s="248"/>
    </row>
    <row r="181" spans="1:19" x14ac:dyDescent="0.35">
      <c r="A181" s="65"/>
      <c r="B181" s="37"/>
      <c r="C181" s="112"/>
      <c r="D181" s="37"/>
      <c r="E181" s="37"/>
      <c r="F181" s="40"/>
      <c r="G181" s="55"/>
      <c r="H181" s="55"/>
      <c r="I181" s="55"/>
      <c r="J181" s="55"/>
      <c r="K181" s="208"/>
    </row>
    <row r="182" spans="1:19" x14ac:dyDescent="0.35">
      <c r="A182" s="65"/>
      <c r="B182" s="37"/>
      <c r="C182" s="112"/>
      <c r="D182" s="37"/>
      <c r="E182" s="37"/>
      <c r="F182" s="40"/>
      <c r="G182" s="387" t="str">
        <f>$G$47</f>
        <v>1 October - 31 December 2019</v>
      </c>
      <c r="H182" s="387"/>
      <c r="I182" s="183"/>
      <c r="J182" s="387" t="str">
        <f>$J$47</f>
        <v>1 January - 31 March 2020</v>
      </c>
      <c r="K182" s="387"/>
    </row>
    <row r="183" spans="1:19" x14ac:dyDescent="0.35">
      <c r="A183" s="58" t="s">
        <v>277</v>
      </c>
      <c r="B183" s="66"/>
      <c r="C183" s="62" t="s">
        <v>278</v>
      </c>
      <c r="D183" s="62"/>
      <c r="E183" s="62"/>
      <c r="F183" s="66"/>
      <c r="G183" s="113" t="s">
        <v>279</v>
      </c>
      <c r="H183" s="114" t="s">
        <v>255</v>
      </c>
      <c r="I183" s="115"/>
      <c r="J183" s="113" t="s">
        <v>279</v>
      </c>
      <c r="K183" s="127" t="s">
        <v>255</v>
      </c>
    </row>
    <row r="184" spans="1:19" x14ac:dyDescent="0.35">
      <c r="A184" s="58"/>
      <c r="B184" s="66" t="s">
        <v>280</v>
      </c>
      <c r="C184" s="175" t="s">
        <v>281</v>
      </c>
      <c r="D184" s="175"/>
      <c r="E184" s="175"/>
      <c r="F184" s="117"/>
      <c r="G184" s="246"/>
      <c r="H184" s="246"/>
      <c r="I184" s="115"/>
      <c r="J184" s="246"/>
      <c r="K184" s="248"/>
    </row>
    <row r="185" spans="1:19" x14ac:dyDescent="0.35">
      <c r="A185" s="58"/>
      <c r="B185" s="66" t="s">
        <v>282</v>
      </c>
      <c r="C185" s="175" t="s">
        <v>283</v>
      </c>
      <c r="D185" s="175"/>
      <c r="E185" s="175"/>
      <c r="F185" s="117"/>
      <c r="G185" s="246"/>
      <c r="H185" s="246"/>
      <c r="I185" s="115"/>
      <c r="J185" s="246"/>
      <c r="K185" s="248"/>
    </row>
    <row r="186" spans="1:19" x14ac:dyDescent="0.35">
      <c r="A186" s="58"/>
      <c r="B186" s="66" t="s">
        <v>284</v>
      </c>
      <c r="C186" s="175" t="s">
        <v>285</v>
      </c>
      <c r="D186" s="175"/>
      <c r="E186" s="175"/>
      <c r="F186" s="117"/>
      <c r="G186" s="246"/>
      <c r="H186" s="246"/>
      <c r="I186" s="115"/>
      <c r="J186" s="246"/>
      <c r="K186" s="248"/>
    </row>
    <row r="187" spans="1:19" x14ac:dyDescent="0.35">
      <c r="A187" s="58"/>
      <c r="B187" s="66"/>
      <c r="C187" s="70"/>
      <c r="D187" s="70"/>
      <c r="E187" s="70"/>
      <c r="F187" s="66"/>
      <c r="G187" s="200"/>
      <c r="H187" s="113"/>
      <c r="I187" s="113"/>
      <c r="J187" s="113"/>
      <c r="K187" s="207"/>
    </row>
    <row r="188" spans="1:19" x14ac:dyDescent="0.35">
      <c r="A188" s="58" t="s">
        <v>286</v>
      </c>
      <c r="B188" s="66" t="s">
        <v>287</v>
      </c>
      <c r="C188" s="70" t="s">
        <v>288</v>
      </c>
      <c r="D188" s="70"/>
      <c r="E188" s="70"/>
      <c r="F188" s="66"/>
      <c r="G188" s="200"/>
      <c r="H188" s="113"/>
      <c r="I188" s="113"/>
      <c r="J188" s="113"/>
      <c r="K188" s="207"/>
    </row>
    <row r="189" spans="1:19" x14ac:dyDescent="0.35">
      <c r="A189" s="58"/>
      <c r="B189" s="66"/>
      <c r="C189" s="392"/>
      <c r="D189" s="393"/>
      <c r="E189" s="393"/>
      <c r="F189" s="393"/>
      <c r="G189" s="393"/>
      <c r="H189" s="393"/>
      <c r="I189" s="393"/>
      <c r="J189" s="393"/>
      <c r="K189" s="394"/>
    </row>
    <row r="190" spans="1:19" x14ac:dyDescent="0.35">
      <c r="A190" s="58"/>
      <c r="B190" s="66"/>
      <c r="C190" s="395"/>
      <c r="D190" s="396"/>
      <c r="E190" s="396"/>
      <c r="F190" s="396"/>
      <c r="G190" s="396"/>
      <c r="H190" s="396"/>
      <c r="I190" s="396"/>
      <c r="J190" s="396"/>
      <c r="K190" s="397"/>
    </row>
    <row r="191" spans="1:19" x14ac:dyDescent="0.35">
      <c r="A191" s="58"/>
      <c r="B191" s="66"/>
      <c r="C191" s="70"/>
      <c r="D191" s="70"/>
      <c r="E191" s="70"/>
      <c r="F191" s="66"/>
      <c r="G191" s="200"/>
      <c r="H191" s="113"/>
      <c r="I191" s="113"/>
      <c r="J191" s="113"/>
      <c r="K191" s="207"/>
    </row>
    <row r="192" spans="1:19" x14ac:dyDescent="0.35">
      <c r="A192" s="58"/>
      <c r="B192" s="66" t="s">
        <v>289</v>
      </c>
      <c r="C192" s="70" t="s">
        <v>290</v>
      </c>
      <c r="D192" s="70"/>
      <c r="E192" s="70"/>
      <c r="F192" s="66"/>
      <c r="G192" s="200"/>
      <c r="H192" s="113"/>
      <c r="I192" s="113"/>
      <c r="J192" s="113"/>
      <c r="K192" s="207"/>
    </row>
    <row r="193" spans="1:11" x14ac:dyDescent="0.35">
      <c r="A193" s="58"/>
      <c r="B193" s="66"/>
      <c r="C193" s="392"/>
      <c r="D193" s="393"/>
      <c r="E193" s="393"/>
      <c r="F193" s="393"/>
      <c r="G193" s="393"/>
      <c r="H193" s="393"/>
      <c r="I193" s="393"/>
      <c r="J193" s="393"/>
      <c r="K193" s="394"/>
    </row>
    <row r="194" spans="1:11" x14ac:dyDescent="0.35">
      <c r="A194" s="58"/>
      <c r="B194" s="66"/>
      <c r="C194" s="395"/>
      <c r="D194" s="396"/>
      <c r="E194" s="396"/>
      <c r="F194" s="396"/>
      <c r="G194" s="396"/>
      <c r="H194" s="396"/>
      <c r="I194" s="396"/>
      <c r="J194" s="396"/>
      <c r="K194" s="397"/>
    </row>
    <row r="195" spans="1:11" x14ac:dyDescent="0.35">
      <c r="A195" s="58"/>
      <c r="B195" s="70"/>
      <c r="C195" s="66"/>
      <c r="D195" s="81"/>
      <c r="E195" s="70"/>
      <c r="F195" s="66"/>
      <c r="G195" s="200"/>
      <c r="H195" s="113"/>
      <c r="I195" s="113"/>
      <c r="J195" s="113"/>
      <c r="K195" s="207"/>
    </row>
    <row r="196" spans="1:11" x14ac:dyDescent="0.35">
      <c r="A196" s="58"/>
      <c r="B196" s="66" t="s">
        <v>291</v>
      </c>
      <c r="C196" s="70" t="s">
        <v>292</v>
      </c>
      <c r="D196" s="70"/>
      <c r="E196" s="70"/>
      <c r="F196" s="66"/>
      <c r="G196" s="200"/>
      <c r="H196" s="113"/>
      <c r="I196" s="113"/>
      <c r="J196" s="113"/>
      <c r="K196" s="207"/>
    </row>
    <row r="197" spans="1:11" x14ac:dyDescent="0.35">
      <c r="A197" s="58"/>
      <c r="B197" s="66"/>
      <c r="C197" s="392"/>
      <c r="D197" s="393"/>
      <c r="E197" s="393"/>
      <c r="F197" s="393"/>
      <c r="G197" s="393"/>
      <c r="H197" s="393"/>
      <c r="I197" s="393"/>
      <c r="J197" s="393"/>
      <c r="K197" s="394"/>
    </row>
    <row r="198" spans="1:11" x14ac:dyDescent="0.35">
      <c r="A198" s="58"/>
      <c r="B198" s="66"/>
      <c r="C198" s="395"/>
      <c r="D198" s="396"/>
      <c r="E198" s="396"/>
      <c r="F198" s="396"/>
      <c r="G198" s="396"/>
      <c r="H198" s="396"/>
      <c r="I198" s="396"/>
      <c r="J198" s="396"/>
      <c r="K198" s="397"/>
    </row>
    <row r="199" spans="1:11" x14ac:dyDescent="0.35">
      <c r="A199" s="58"/>
      <c r="B199" s="70"/>
      <c r="C199" s="66"/>
      <c r="D199" s="81"/>
      <c r="E199" s="70"/>
      <c r="F199" s="66"/>
      <c r="G199" s="200"/>
      <c r="H199" s="113"/>
      <c r="I199" s="113"/>
      <c r="J199" s="113"/>
      <c r="K199" s="207"/>
    </row>
    <row r="200" spans="1:11" x14ac:dyDescent="0.35">
      <c r="A200" s="58"/>
      <c r="B200" s="52"/>
      <c r="C200" s="52"/>
      <c r="D200" s="52"/>
      <c r="E200" s="52"/>
      <c r="F200" s="52"/>
      <c r="G200" s="47"/>
      <c r="H200" s="113"/>
      <c r="I200" s="113"/>
      <c r="J200" s="113"/>
      <c r="K200" s="207"/>
    </row>
    <row r="201" spans="1:11" ht="15.5" x14ac:dyDescent="0.35">
      <c r="A201" s="128" t="s">
        <v>293</v>
      </c>
      <c r="B201" s="182"/>
      <c r="C201" s="182"/>
      <c r="D201" s="182"/>
      <c r="E201" s="182"/>
      <c r="F201" s="182"/>
      <c r="G201" s="204"/>
      <c r="H201" s="204"/>
      <c r="I201" s="204"/>
      <c r="J201" s="204"/>
      <c r="K201" s="209"/>
    </row>
    <row r="202" spans="1:11" ht="15.5" x14ac:dyDescent="0.35">
      <c r="A202" s="181"/>
      <c r="B202" s="182"/>
      <c r="C202" s="182"/>
      <c r="D202" s="182"/>
      <c r="E202" s="182"/>
      <c r="F202" s="61"/>
      <c r="G202" s="113"/>
      <c r="H202" s="113"/>
      <c r="I202" s="113"/>
      <c r="J202" s="113"/>
      <c r="K202" s="210"/>
    </row>
    <row r="203" spans="1:11" x14ac:dyDescent="0.35">
      <c r="A203" s="58"/>
      <c r="B203" s="60"/>
      <c r="C203" s="62"/>
      <c r="D203" s="60"/>
      <c r="E203" s="60"/>
      <c r="F203" s="66"/>
      <c r="G203" s="387" t="str">
        <f>$G$47</f>
        <v>1 October - 31 December 2019</v>
      </c>
      <c r="H203" s="387"/>
      <c r="I203" s="183"/>
      <c r="J203" s="387" t="str">
        <f>$J$47</f>
        <v>1 January - 31 March 2020</v>
      </c>
      <c r="K203" s="387"/>
    </row>
    <row r="204" spans="1:11" x14ac:dyDescent="0.35">
      <c r="A204" s="58" t="s">
        <v>294</v>
      </c>
      <c r="B204" s="66"/>
      <c r="C204" s="62" t="s">
        <v>295</v>
      </c>
      <c r="D204" s="62"/>
      <c r="E204" s="62"/>
      <c r="F204" s="66"/>
      <c r="G204" s="113" t="s">
        <v>254</v>
      </c>
      <c r="H204" s="114" t="s">
        <v>296</v>
      </c>
      <c r="I204" s="129"/>
      <c r="J204" s="113" t="s">
        <v>254</v>
      </c>
      <c r="K204" s="126" t="s">
        <v>296</v>
      </c>
    </row>
    <row r="205" spans="1:11" x14ac:dyDescent="0.35">
      <c r="A205" s="58"/>
      <c r="B205" s="66" t="s">
        <v>297</v>
      </c>
      <c r="C205" s="175" t="s">
        <v>298</v>
      </c>
      <c r="D205" s="175"/>
      <c r="E205" s="175"/>
      <c r="F205" s="117"/>
      <c r="G205" s="246"/>
      <c r="H205" s="246"/>
      <c r="I205" s="113"/>
      <c r="J205" s="246"/>
      <c r="K205" s="248"/>
    </row>
    <row r="206" spans="1:11" ht="15.5" x14ac:dyDescent="0.35">
      <c r="A206" s="58"/>
      <c r="B206" s="66"/>
      <c r="C206" s="60"/>
      <c r="D206" s="59"/>
      <c r="E206" s="60"/>
      <c r="F206" s="60"/>
      <c r="G206" s="211"/>
      <c r="H206" s="113"/>
      <c r="I206" s="113"/>
      <c r="J206" s="113"/>
      <c r="K206" s="210"/>
    </row>
    <row r="207" spans="1:11" x14ac:dyDescent="0.35">
      <c r="A207" s="58"/>
      <c r="B207" s="70"/>
      <c r="C207" s="66"/>
      <c r="D207" s="70"/>
      <c r="E207" s="70"/>
      <c r="F207" s="70"/>
      <c r="G207" s="113"/>
      <c r="H207" s="113"/>
      <c r="I207" s="113"/>
      <c r="J207" s="113"/>
      <c r="K207" s="207"/>
    </row>
    <row r="208" spans="1:11" x14ac:dyDescent="0.35">
      <c r="A208" s="58" t="s">
        <v>299</v>
      </c>
      <c r="B208" s="66"/>
      <c r="C208" s="62" t="s">
        <v>300</v>
      </c>
      <c r="D208" s="62"/>
      <c r="E208" s="62"/>
      <c r="F208" s="61"/>
      <c r="G208" s="113" t="s">
        <v>266</v>
      </c>
      <c r="H208" s="114" t="s">
        <v>296</v>
      </c>
      <c r="I208" s="129"/>
      <c r="J208" s="113" t="s">
        <v>266</v>
      </c>
      <c r="K208" s="126" t="s">
        <v>296</v>
      </c>
    </row>
    <row r="209" spans="1:11" x14ac:dyDescent="0.35">
      <c r="A209" s="58"/>
      <c r="B209" s="70" t="s">
        <v>301</v>
      </c>
      <c r="C209" s="175" t="s">
        <v>298</v>
      </c>
      <c r="D209" s="175"/>
      <c r="E209" s="175"/>
      <c r="F209" s="175"/>
      <c r="G209" s="246"/>
      <c r="H209" s="246"/>
      <c r="I209" s="113"/>
      <c r="J209" s="246"/>
      <c r="K209" s="248"/>
    </row>
    <row r="210" spans="1:11" ht="15.5" x14ac:dyDescent="0.35">
      <c r="A210" s="58"/>
      <c r="B210" s="60"/>
      <c r="C210" s="59"/>
      <c r="D210" s="60"/>
      <c r="E210" s="60"/>
      <c r="F210" s="61"/>
      <c r="G210" s="113"/>
      <c r="H210" s="113"/>
      <c r="I210" s="113"/>
      <c r="J210" s="212"/>
      <c r="K210" s="210"/>
    </row>
    <row r="211" spans="1:11" x14ac:dyDescent="0.35">
      <c r="A211" s="58"/>
      <c r="B211" s="70"/>
      <c r="C211" s="70"/>
      <c r="D211" s="70"/>
      <c r="E211" s="70"/>
      <c r="F211" s="70"/>
      <c r="G211" s="113"/>
      <c r="H211" s="113"/>
      <c r="I211" s="113"/>
      <c r="J211" s="113"/>
      <c r="K211" s="207"/>
    </row>
    <row r="212" spans="1:11" x14ac:dyDescent="0.35">
      <c r="A212" s="58" t="s">
        <v>302</v>
      </c>
      <c r="B212" s="66"/>
      <c r="C212" s="62" t="s">
        <v>303</v>
      </c>
      <c r="D212" s="62"/>
      <c r="E212" s="62"/>
      <c r="F212" s="61"/>
      <c r="G212" s="113" t="s">
        <v>304</v>
      </c>
      <c r="H212" s="114" t="s">
        <v>296</v>
      </c>
      <c r="I212" s="129"/>
      <c r="J212" s="113" t="s">
        <v>304</v>
      </c>
      <c r="K212" s="126" t="s">
        <v>296</v>
      </c>
    </row>
    <row r="213" spans="1:11" x14ac:dyDescent="0.35">
      <c r="A213" s="58"/>
      <c r="B213" s="66" t="s">
        <v>305</v>
      </c>
      <c r="C213" s="175" t="s">
        <v>298</v>
      </c>
      <c r="D213" s="175"/>
      <c r="E213" s="175"/>
      <c r="F213" s="175"/>
      <c r="G213" s="246"/>
      <c r="H213" s="246"/>
      <c r="I213" s="113"/>
      <c r="J213" s="246"/>
      <c r="K213" s="248"/>
    </row>
    <row r="214" spans="1:11" ht="15.5" x14ac:dyDescent="0.35">
      <c r="A214" s="58"/>
      <c r="B214" s="60"/>
      <c r="C214" s="59"/>
      <c r="D214" s="60"/>
      <c r="E214" s="60"/>
      <c r="F214" s="61"/>
      <c r="G214" s="113"/>
      <c r="H214" s="113"/>
      <c r="I214" s="113"/>
      <c r="J214" s="113"/>
      <c r="K214" s="210"/>
    </row>
    <row r="215" spans="1:11" x14ac:dyDescent="0.35">
      <c r="A215" s="58"/>
      <c r="B215" s="66"/>
      <c r="C215" s="70"/>
      <c r="D215" s="70"/>
      <c r="E215" s="70"/>
      <c r="F215" s="70"/>
      <c r="G215" s="113"/>
      <c r="H215" s="113"/>
      <c r="I215" s="113"/>
      <c r="J215" s="213"/>
      <c r="K215" s="214"/>
    </row>
    <row r="216" spans="1:11" x14ac:dyDescent="0.35">
      <c r="A216" s="130" t="s">
        <v>306</v>
      </c>
      <c r="B216" s="131"/>
      <c r="C216" s="131" t="s">
        <v>307</v>
      </c>
      <c r="D216" s="131"/>
      <c r="E216" s="131"/>
      <c r="F216" s="131"/>
      <c r="G216" s="113"/>
      <c r="H216" s="113"/>
      <c r="I216" s="113"/>
      <c r="J216" s="100"/>
      <c r="K216" s="215"/>
    </row>
    <row r="217" spans="1:11" x14ac:dyDescent="0.35">
      <c r="A217" s="65"/>
      <c r="B217" s="52"/>
      <c r="C217" s="52"/>
      <c r="D217" s="52"/>
      <c r="E217" s="52"/>
      <c r="F217" s="52"/>
      <c r="G217" s="42"/>
      <c r="H217" s="42"/>
      <c r="I217" s="42"/>
      <c r="J217" s="216"/>
      <c r="K217" s="217"/>
    </row>
    <row r="218" spans="1:11" x14ac:dyDescent="0.35">
      <c r="A218" s="65"/>
      <c r="B218" s="52"/>
      <c r="C218" s="218"/>
      <c r="D218" s="132" t="s">
        <v>308</v>
      </c>
      <c r="E218" s="132" t="s">
        <v>309</v>
      </c>
      <c r="F218" s="82"/>
      <c r="G218" s="64"/>
      <c r="H218" s="64"/>
      <c r="I218" s="64"/>
      <c r="J218" s="64"/>
      <c r="K218" s="219"/>
    </row>
    <row r="219" spans="1:11" x14ac:dyDescent="0.35">
      <c r="A219" s="65"/>
      <c r="B219" s="52"/>
      <c r="C219" s="218"/>
      <c r="D219" s="252"/>
      <c r="E219" s="253"/>
      <c r="F219" s="218"/>
      <c r="G219" s="220"/>
      <c r="H219" s="220"/>
      <c r="I219" s="220"/>
      <c r="J219" s="220"/>
      <c r="K219" s="221"/>
    </row>
    <row r="220" spans="1:11" x14ac:dyDescent="0.35">
      <c r="A220" s="65"/>
      <c r="B220" s="52"/>
      <c r="C220" s="218"/>
      <c r="D220" s="252"/>
      <c r="E220" s="253"/>
      <c r="F220" s="218"/>
      <c r="G220" s="220"/>
      <c r="H220" s="220"/>
      <c r="I220" s="220"/>
      <c r="J220" s="220"/>
      <c r="K220" s="221"/>
    </row>
    <row r="221" spans="1:11" x14ac:dyDescent="0.35">
      <c r="A221" s="65"/>
      <c r="B221" s="52"/>
      <c r="C221" s="218"/>
      <c r="D221" s="252"/>
      <c r="E221" s="253"/>
      <c r="F221" s="218"/>
      <c r="G221" s="220"/>
      <c r="H221" s="220"/>
      <c r="I221" s="220"/>
      <c r="J221" s="220"/>
      <c r="K221" s="221"/>
    </row>
    <row r="222" spans="1:11" x14ac:dyDescent="0.35">
      <c r="A222" s="65"/>
      <c r="B222" s="52"/>
      <c r="C222" s="218"/>
      <c r="D222" s="252"/>
      <c r="E222" s="253"/>
      <c r="F222" s="218"/>
      <c r="G222" s="220"/>
      <c r="H222" s="220"/>
      <c r="I222" s="220"/>
      <c r="J222" s="220"/>
      <c r="K222" s="221"/>
    </row>
    <row r="223" spans="1:11" x14ac:dyDescent="0.35">
      <c r="A223" s="65"/>
      <c r="B223" s="52"/>
      <c r="C223" s="218"/>
      <c r="D223" s="252"/>
      <c r="E223" s="253"/>
      <c r="F223" s="218"/>
      <c r="G223" s="220"/>
      <c r="H223" s="220"/>
      <c r="I223" s="220"/>
      <c r="J223" s="220"/>
      <c r="K223" s="221"/>
    </row>
    <row r="224" spans="1:11" x14ac:dyDescent="0.35">
      <c r="A224" s="65"/>
      <c r="B224" s="52"/>
      <c r="C224" s="218"/>
      <c r="D224" s="252"/>
      <c r="E224" s="253"/>
      <c r="F224" s="218"/>
      <c r="G224" s="220"/>
      <c r="H224" s="220"/>
      <c r="I224" s="220"/>
      <c r="J224" s="220"/>
      <c r="K224" s="221"/>
    </row>
    <row r="225" spans="1:11" x14ac:dyDescent="0.35">
      <c r="A225" s="65"/>
      <c r="B225" s="52"/>
      <c r="C225" s="218"/>
      <c r="D225" s="252"/>
      <c r="E225" s="253"/>
      <c r="F225" s="218"/>
      <c r="G225" s="220"/>
      <c r="H225" s="220"/>
      <c r="I225" s="220"/>
      <c r="J225" s="220"/>
      <c r="K225" s="221"/>
    </row>
    <row r="226" spans="1:11" x14ac:dyDescent="0.35">
      <c r="A226" s="65"/>
      <c r="B226" s="52"/>
      <c r="C226" s="218"/>
      <c r="D226" s="252"/>
      <c r="E226" s="253"/>
      <c r="F226" s="218"/>
      <c r="G226" s="220"/>
      <c r="H226" s="220"/>
      <c r="I226" s="220"/>
      <c r="J226" s="220"/>
      <c r="K226" s="221"/>
    </row>
    <row r="227" spans="1:11" x14ac:dyDescent="0.35">
      <c r="A227" s="65"/>
      <c r="B227" s="52"/>
      <c r="C227" s="218"/>
      <c r="D227" s="252"/>
      <c r="E227" s="253"/>
      <c r="F227" s="218"/>
      <c r="G227" s="220"/>
      <c r="H227" s="220"/>
      <c r="I227" s="220"/>
      <c r="J227" s="220"/>
      <c r="K227" s="221"/>
    </row>
    <row r="228" spans="1:11" x14ac:dyDescent="0.35">
      <c r="A228" s="65"/>
      <c r="B228" s="52"/>
      <c r="C228" s="52"/>
      <c r="D228" s="52"/>
      <c r="E228" s="52"/>
      <c r="F228" s="52"/>
      <c r="G228" s="47"/>
      <c r="H228" s="47"/>
      <c r="I228" s="47"/>
      <c r="J228" s="47"/>
      <c r="K228" s="222"/>
    </row>
    <row r="229" spans="1:11" ht="15.5" x14ac:dyDescent="0.35">
      <c r="A229" s="128" t="s">
        <v>484</v>
      </c>
      <c r="B229" s="182"/>
      <c r="C229" s="182"/>
      <c r="D229" s="182"/>
      <c r="E229" s="182"/>
      <c r="F229" s="182"/>
      <c r="G229" s="204"/>
      <c r="H229" s="204"/>
      <c r="I229" s="204"/>
      <c r="J229" s="204"/>
      <c r="K229" s="209"/>
    </row>
    <row r="230" spans="1:11" ht="15.5" x14ac:dyDescent="0.35">
      <c r="A230" s="181"/>
      <c r="B230" s="182"/>
      <c r="C230" s="182"/>
      <c r="D230" s="182"/>
      <c r="E230" s="182"/>
      <c r="F230" s="61"/>
      <c r="G230" s="113"/>
      <c r="H230" s="113"/>
      <c r="I230" s="113"/>
      <c r="J230" s="113"/>
      <c r="K230" s="210"/>
    </row>
    <row r="231" spans="1:11" x14ac:dyDescent="0.35">
      <c r="A231" s="58"/>
      <c r="B231" s="60"/>
      <c r="C231" s="62"/>
      <c r="D231" s="60"/>
      <c r="E231" s="60"/>
      <c r="F231" s="66"/>
      <c r="G231" s="387" t="str">
        <f>$G$47</f>
        <v>1 October - 31 December 2019</v>
      </c>
      <c r="H231" s="387"/>
      <c r="I231" s="183"/>
      <c r="J231" s="387" t="str">
        <f>$J$47</f>
        <v>1 January - 31 March 2020</v>
      </c>
      <c r="K231" s="387"/>
    </row>
    <row r="232" spans="1:11" x14ac:dyDescent="0.35">
      <c r="A232" s="133">
        <v>5.0999999999999996</v>
      </c>
      <c r="B232" s="66"/>
      <c r="C232" s="62" t="s">
        <v>572</v>
      </c>
      <c r="D232" s="62"/>
      <c r="E232" s="62"/>
      <c r="F232" s="66"/>
      <c r="G232" s="113" t="s">
        <v>254</v>
      </c>
      <c r="H232" s="114" t="s">
        <v>310</v>
      </c>
      <c r="I232" s="129"/>
      <c r="J232" s="113" t="s">
        <v>254</v>
      </c>
      <c r="K232" s="126" t="s">
        <v>310</v>
      </c>
    </row>
    <row r="233" spans="1:11" x14ac:dyDescent="0.35">
      <c r="A233" s="133"/>
      <c r="B233" s="66" t="s">
        <v>311</v>
      </c>
      <c r="C233" s="175" t="s">
        <v>298</v>
      </c>
      <c r="D233" s="175"/>
      <c r="E233" s="175"/>
      <c r="F233" s="117"/>
      <c r="G233" s="246"/>
      <c r="H233" s="246"/>
      <c r="I233" s="113"/>
      <c r="J233" s="246"/>
      <c r="K233" s="248"/>
    </row>
    <row r="234" spans="1:11" ht="15.5" x14ac:dyDescent="0.35">
      <c r="A234" s="133"/>
      <c r="B234" s="66"/>
      <c r="C234" s="60"/>
      <c r="D234" s="59"/>
      <c r="E234" s="60"/>
      <c r="F234" s="60"/>
      <c r="G234" s="211"/>
      <c r="H234" s="113"/>
      <c r="I234" s="113"/>
      <c r="J234" s="113"/>
      <c r="K234" s="210"/>
    </row>
    <row r="235" spans="1:11" x14ac:dyDescent="0.35">
      <c r="A235" s="133"/>
      <c r="B235" s="70"/>
      <c r="C235" s="66"/>
      <c r="D235" s="70"/>
      <c r="E235" s="70"/>
      <c r="F235" s="70"/>
      <c r="G235" s="113"/>
      <c r="H235" s="113"/>
      <c r="I235" s="113"/>
      <c r="J235" s="113"/>
      <c r="K235" s="207"/>
    </row>
    <row r="236" spans="1:11" x14ac:dyDescent="0.35">
      <c r="A236" s="133">
        <v>5.2</v>
      </c>
      <c r="B236" s="66"/>
      <c r="C236" s="62" t="s">
        <v>573</v>
      </c>
      <c r="D236" s="62"/>
      <c r="E236" s="62"/>
      <c r="F236" s="61"/>
      <c r="G236" s="113" t="s">
        <v>266</v>
      </c>
      <c r="H236" s="114" t="s">
        <v>310</v>
      </c>
      <c r="I236" s="129"/>
      <c r="J236" s="113" t="s">
        <v>266</v>
      </c>
      <c r="K236" s="126" t="s">
        <v>310</v>
      </c>
    </row>
    <row r="237" spans="1:11" x14ac:dyDescent="0.35">
      <c r="A237" s="133"/>
      <c r="B237" s="70" t="s">
        <v>312</v>
      </c>
      <c r="C237" s="175" t="s">
        <v>298</v>
      </c>
      <c r="D237" s="175"/>
      <c r="E237" s="175"/>
      <c r="F237" s="175"/>
      <c r="G237" s="246"/>
      <c r="H237" s="246"/>
      <c r="I237" s="113"/>
      <c r="J237" s="246"/>
      <c r="K237" s="248"/>
    </row>
    <row r="238" spans="1:11" ht="15.5" x14ac:dyDescent="0.35">
      <c r="A238" s="133"/>
      <c r="B238" s="60"/>
      <c r="C238" s="59"/>
      <c r="D238" s="60"/>
      <c r="E238" s="60"/>
      <c r="F238" s="61"/>
      <c r="G238" s="113"/>
      <c r="H238" s="113"/>
      <c r="I238" s="113"/>
      <c r="J238" s="212"/>
      <c r="K238" s="210"/>
    </row>
    <row r="239" spans="1:11" x14ac:dyDescent="0.35">
      <c r="A239" s="133"/>
      <c r="B239" s="70"/>
      <c r="C239" s="70"/>
      <c r="D239" s="70"/>
      <c r="E239" s="70"/>
      <c r="F239" s="70"/>
      <c r="G239" s="113"/>
      <c r="H239" s="113"/>
      <c r="I239" s="113"/>
      <c r="J239" s="113"/>
      <c r="K239" s="207"/>
    </row>
    <row r="240" spans="1:11" x14ac:dyDescent="0.35">
      <c r="A240" s="133">
        <v>5.3</v>
      </c>
      <c r="B240" s="66"/>
      <c r="C240" s="62" t="s">
        <v>574</v>
      </c>
      <c r="D240" s="62"/>
      <c r="E240" s="62"/>
      <c r="F240" s="61"/>
      <c r="G240" s="113" t="s">
        <v>304</v>
      </c>
      <c r="H240" s="114" t="s">
        <v>310</v>
      </c>
      <c r="I240" s="129"/>
      <c r="J240" s="113" t="s">
        <v>304</v>
      </c>
      <c r="K240" s="126" t="s">
        <v>310</v>
      </c>
    </row>
    <row r="241" spans="1:14" x14ac:dyDescent="0.35">
      <c r="A241" s="58"/>
      <c r="B241" s="66" t="s">
        <v>313</v>
      </c>
      <c r="C241" s="175" t="s">
        <v>298</v>
      </c>
      <c r="D241" s="175"/>
      <c r="E241" s="175"/>
      <c r="F241" s="175"/>
      <c r="G241" s="246"/>
      <c r="H241" s="246"/>
      <c r="I241" s="113"/>
      <c r="J241" s="246"/>
      <c r="K241" s="248"/>
    </row>
    <row r="242" spans="1:14" x14ac:dyDescent="0.35">
      <c r="A242" s="65"/>
      <c r="B242" s="52"/>
      <c r="C242" s="52"/>
      <c r="D242" s="52"/>
      <c r="E242" s="52"/>
      <c r="F242" s="52"/>
      <c r="G242" s="47"/>
      <c r="H242" s="47"/>
      <c r="I242" s="47"/>
      <c r="J242" s="47"/>
      <c r="K242" s="222"/>
    </row>
    <row r="243" spans="1:14" x14ac:dyDescent="0.35">
      <c r="A243" s="65"/>
      <c r="B243" s="52"/>
      <c r="C243" s="52"/>
      <c r="D243" s="52"/>
      <c r="E243" s="52"/>
      <c r="F243" s="52"/>
      <c r="G243" s="47"/>
      <c r="H243" s="47"/>
      <c r="I243" s="47"/>
      <c r="J243" s="47"/>
      <c r="K243" s="222"/>
    </row>
    <row r="244" spans="1:14" x14ac:dyDescent="0.35">
      <c r="A244" s="65"/>
      <c r="B244" s="52"/>
      <c r="C244" s="52"/>
      <c r="D244" s="52"/>
      <c r="E244" s="52"/>
      <c r="F244" s="52"/>
      <c r="G244" s="47"/>
      <c r="H244" s="47"/>
      <c r="I244" s="47"/>
      <c r="J244" s="47"/>
      <c r="K244" s="222"/>
    </row>
    <row r="245" spans="1:14" ht="15.5" x14ac:dyDescent="0.35">
      <c r="A245" s="128" t="s">
        <v>314</v>
      </c>
      <c r="B245" s="182"/>
      <c r="C245" s="182"/>
      <c r="D245" s="182"/>
      <c r="E245" s="182"/>
      <c r="F245" s="182"/>
      <c r="G245" s="204"/>
      <c r="H245" s="204"/>
      <c r="I245" s="204"/>
      <c r="J245" s="204"/>
      <c r="K245" s="209"/>
      <c r="M245" s="398"/>
      <c r="N245" s="398"/>
    </row>
    <row r="246" spans="1:14" x14ac:dyDescent="0.35">
      <c r="A246" s="58"/>
      <c r="B246" s="60"/>
      <c r="C246" s="62"/>
      <c r="D246" s="60"/>
      <c r="E246" s="60"/>
      <c r="F246" s="66"/>
      <c r="G246" s="113"/>
      <c r="H246" s="113"/>
      <c r="I246" s="113"/>
      <c r="J246" s="113"/>
      <c r="K246" s="210"/>
    </row>
    <row r="247" spans="1:14" x14ac:dyDescent="0.35">
      <c r="A247" s="58"/>
      <c r="B247" s="60"/>
      <c r="C247" s="62"/>
      <c r="D247" s="60"/>
      <c r="E247" s="60"/>
      <c r="F247" s="66"/>
      <c r="G247" s="387" t="str">
        <f>$G$47</f>
        <v>1 October - 31 December 2019</v>
      </c>
      <c r="H247" s="387"/>
      <c r="I247" s="183"/>
      <c r="J247" s="387" t="str">
        <f>$J$47</f>
        <v>1 January - 31 March 2020</v>
      </c>
      <c r="K247" s="387"/>
    </row>
    <row r="248" spans="1:14" x14ac:dyDescent="0.35">
      <c r="A248" s="133">
        <v>6.1</v>
      </c>
      <c r="B248" s="66"/>
      <c r="C248" s="62" t="s">
        <v>315</v>
      </c>
      <c r="D248" s="62"/>
      <c r="E248" s="62"/>
      <c r="F248" s="66"/>
      <c r="G248" s="113" t="s">
        <v>254</v>
      </c>
      <c r="H248" s="114" t="s">
        <v>296</v>
      </c>
      <c r="I248" s="129"/>
      <c r="J248" s="113" t="s">
        <v>254</v>
      </c>
      <c r="K248" s="126" t="s">
        <v>296</v>
      </c>
    </row>
    <row r="249" spans="1:14" x14ac:dyDescent="0.35">
      <c r="A249" s="58"/>
      <c r="B249" s="66" t="s">
        <v>316</v>
      </c>
      <c r="C249" s="175" t="s">
        <v>298</v>
      </c>
      <c r="D249" s="175"/>
      <c r="E249" s="175"/>
      <c r="F249" s="117"/>
      <c r="G249" s="246"/>
      <c r="H249" s="246"/>
      <c r="I249" s="113"/>
      <c r="J249" s="246"/>
      <c r="K249" s="248"/>
    </row>
    <row r="250" spans="1:14" x14ac:dyDescent="0.35">
      <c r="A250" s="134"/>
      <c r="B250" s="62"/>
      <c r="C250" s="62"/>
      <c r="D250" s="62"/>
      <c r="E250" s="62"/>
      <c r="F250" s="62"/>
      <c r="G250" s="211"/>
      <c r="H250" s="113"/>
      <c r="I250" s="113"/>
      <c r="J250" s="113"/>
      <c r="K250" s="210"/>
    </row>
    <row r="251" spans="1:14" x14ac:dyDescent="0.35">
      <c r="A251" s="134"/>
      <c r="B251" s="62"/>
      <c r="C251" s="62"/>
      <c r="D251" s="62"/>
      <c r="E251" s="62"/>
      <c r="F251" s="62"/>
      <c r="G251" s="113"/>
      <c r="H251" s="113"/>
      <c r="I251" s="113"/>
      <c r="J251" s="113"/>
      <c r="K251" s="207"/>
    </row>
    <row r="252" spans="1:14" x14ac:dyDescent="0.35">
      <c r="A252" s="133">
        <v>6.2</v>
      </c>
      <c r="B252" s="66"/>
      <c r="C252" s="62" t="s">
        <v>317</v>
      </c>
      <c r="D252" s="62"/>
      <c r="E252" s="62"/>
      <c r="F252" s="61"/>
      <c r="G252" s="113" t="s">
        <v>266</v>
      </c>
      <c r="H252" s="114" t="s">
        <v>296</v>
      </c>
      <c r="I252" s="129"/>
      <c r="J252" s="113" t="s">
        <v>266</v>
      </c>
      <c r="K252" s="126" t="s">
        <v>296</v>
      </c>
    </row>
    <row r="253" spans="1:14" x14ac:dyDescent="0.35">
      <c r="A253" s="58"/>
      <c r="B253" s="70" t="s">
        <v>318</v>
      </c>
      <c r="C253" s="175" t="s">
        <v>298</v>
      </c>
      <c r="D253" s="175"/>
      <c r="E253" s="175"/>
      <c r="F253" s="175"/>
      <c r="G253" s="246"/>
      <c r="H253" s="246"/>
      <c r="I253" s="113"/>
      <c r="J253" s="246"/>
      <c r="K253" s="248"/>
    </row>
    <row r="254" spans="1:14" x14ac:dyDescent="0.35">
      <c r="A254" s="134"/>
      <c r="B254" s="62"/>
      <c r="C254" s="62"/>
      <c r="D254" s="62"/>
      <c r="E254" s="62"/>
      <c r="F254" s="62"/>
      <c r="G254" s="113"/>
      <c r="H254" s="113"/>
      <c r="I254" s="113"/>
      <c r="J254" s="212"/>
      <c r="K254" s="210"/>
    </row>
    <row r="255" spans="1:14" x14ac:dyDescent="0.35">
      <c r="A255" s="58"/>
      <c r="B255" s="70"/>
      <c r="C255" s="70"/>
      <c r="D255" s="70"/>
      <c r="E255" s="70"/>
      <c r="F255" s="70"/>
      <c r="G255" s="113"/>
      <c r="H255" s="113"/>
      <c r="I255" s="113"/>
      <c r="J255" s="113"/>
      <c r="K255" s="207"/>
    </row>
    <row r="256" spans="1:14" x14ac:dyDescent="0.35">
      <c r="A256" s="133">
        <v>6.3</v>
      </c>
      <c r="B256" s="66"/>
      <c r="C256" s="62" t="s">
        <v>319</v>
      </c>
      <c r="D256" s="62"/>
      <c r="E256" s="62"/>
      <c r="F256" s="61"/>
      <c r="G256" s="113" t="s">
        <v>304</v>
      </c>
      <c r="H256" s="114" t="s">
        <v>296</v>
      </c>
      <c r="I256" s="129"/>
      <c r="J256" s="113" t="s">
        <v>304</v>
      </c>
      <c r="K256" s="126" t="s">
        <v>296</v>
      </c>
    </row>
    <row r="257" spans="1:11" x14ac:dyDescent="0.35">
      <c r="A257" s="58"/>
      <c r="B257" s="66" t="s">
        <v>320</v>
      </c>
      <c r="C257" s="175" t="s">
        <v>298</v>
      </c>
      <c r="D257" s="175"/>
      <c r="E257" s="175"/>
      <c r="F257" s="175"/>
      <c r="G257" s="246"/>
      <c r="H257" s="246"/>
      <c r="I257" s="113"/>
      <c r="J257" s="246"/>
      <c r="K257" s="248"/>
    </row>
    <row r="258" spans="1:11" x14ac:dyDescent="0.35">
      <c r="A258" s="133"/>
      <c r="B258" s="62"/>
      <c r="C258" s="62"/>
      <c r="D258" s="62"/>
      <c r="E258" s="62"/>
      <c r="F258" s="62"/>
      <c r="G258" s="223"/>
      <c r="H258" s="223"/>
      <c r="I258" s="223"/>
      <c r="J258" s="223"/>
      <c r="K258" s="224"/>
    </row>
    <row r="259" spans="1:11" x14ac:dyDescent="0.35">
      <c r="A259" s="58"/>
      <c r="B259" s="70"/>
      <c r="C259" s="66"/>
      <c r="D259" s="70"/>
      <c r="E259" s="70"/>
      <c r="F259" s="70"/>
      <c r="G259" s="113"/>
      <c r="H259" s="113"/>
      <c r="I259" s="113"/>
      <c r="J259" s="213"/>
      <c r="K259" s="225"/>
    </row>
    <row r="260" spans="1:11" x14ac:dyDescent="0.35">
      <c r="A260" s="135">
        <v>6.4</v>
      </c>
      <c r="B260" s="131"/>
      <c r="C260" s="131" t="s">
        <v>321</v>
      </c>
      <c r="D260" s="131"/>
      <c r="E260" s="131"/>
      <c r="F260" s="131"/>
      <c r="G260" s="113"/>
      <c r="H260" s="113"/>
      <c r="I260" s="113"/>
      <c r="J260" s="100"/>
      <c r="K260" s="215"/>
    </row>
    <row r="261" spans="1:11" x14ac:dyDescent="0.35">
      <c r="A261" s="58"/>
      <c r="B261" s="70"/>
      <c r="C261" s="70"/>
      <c r="D261" s="70"/>
      <c r="E261" s="70"/>
      <c r="F261" s="70"/>
      <c r="G261" s="113"/>
      <c r="H261" s="113"/>
      <c r="I261" s="113"/>
      <c r="J261" s="100"/>
      <c r="K261" s="215"/>
    </row>
    <row r="262" spans="1:11" x14ac:dyDescent="0.35">
      <c r="A262" s="58"/>
      <c r="B262" s="70"/>
      <c r="C262" s="136"/>
      <c r="D262" s="132" t="s">
        <v>308</v>
      </c>
      <c r="E262" s="132" t="s">
        <v>309</v>
      </c>
      <c r="F262" s="137"/>
      <c r="G262" s="206"/>
      <c r="H262" s="206"/>
      <c r="I262" s="206"/>
      <c r="J262" s="206"/>
      <c r="K262" s="226"/>
    </row>
    <row r="263" spans="1:11" x14ac:dyDescent="0.35">
      <c r="A263" s="65"/>
      <c r="B263" s="52"/>
      <c r="C263" s="218"/>
      <c r="D263" s="252"/>
      <c r="E263" s="253"/>
      <c r="F263" s="218"/>
      <c r="G263" s="220"/>
      <c r="H263" s="220"/>
      <c r="I263" s="220"/>
      <c r="J263" s="220"/>
      <c r="K263" s="221"/>
    </row>
    <row r="264" spans="1:11" x14ac:dyDescent="0.35">
      <c r="A264" s="65"/>
      <c r="B264" s="52"/>
      <c r="C264" s="218"/>
      <c r="D264" s="252"/>
      <c r="E264" s="253"/>
      <c r="F264" s="218"/>
      <c r="G264" s="220"/>
      <c r="H264" s="220"/>
      <c r="I264" s="220"/>
      <c r="J264" s="220"/>
      <c r="K264" s="221"/>
    </row>
    <row r="265" spans="1:11" x14ac:dyDescent="0.35">
      <c r="A265" s="65"/>
      <c r="B265" s="52"/>
      <c r="C265" s="218"/>
      <c r="D265" s="252"/>
      <c r="E265" s="253"/>
      <c r="F265" s="218"/>
      <c r="G265" s="220"/>
      <c r="H265" s="220"/>
      <c r="I265" s="220"/>
      <c r="J265" s="220"/>
      <c r="K265" s="221"/>
    </row>
    <row r="266" spans="1:11" x14ac:dyDescent="0.35">
      <c r="A266" s="65"/>
      <c r="B266" s="52"/>
      <c r="C266" s="218"/>
      <c r="D266" s="252"/>
      <c r="E266" s="253"/>
      <c r="F266" s="218"/>
      <c r="G266" s="220"/>
      <c r="H266" s="220"/>
      <c r="I266" s="220"/>
      <c r="J266" s="220"/>
      <c r="K266" s="221"/>
    </row>
    <row r="267" spans="1:11" x14ac:dyDescent="0.35">
      <c r="A267" s="65"/>
      <c r="B267" s="52"/>
      <c r="C267" s="218"/>
      <c r="D267" s="252"/>
      <c r="E267" s="253"/>
      <c r="F267" s="218"/>
      <c r="G267" s="220"/>
      <c r="H267" s="220"/>
      <c r="I267" s="220"/>
      <c r="J267" s="220"/>
      <c r="K267" s="221"/>
    </row>
    <row r="268" spans="1:11" x14ac:dyDescent="0.35">
      <c r="A268" s="65"/>
      <c r="B268" s="52"/>
      <c r="C268" s="218"/>
      <c r="D268" s="252"/>
      <c r="E268" s="253"/>
      <c r="F268" s="218"/>
      <c r="G268" s="220"/>
      <c r="H268" s="220"/>
      <c r="I268" s="220"/>
      <c r="J268" s="220"/>
      <c r="K268" s="221"/>
    </row>
    <row r="269" spans="1:11" x14ac:dyDescent="0.35">
      <c r="A269" s="65"/>
      <c r="B269" s="52"/>
      <c r="C269" s="218"/>
      <c r="D269" s="252"/>
      <c r="E269" s="253"/>
      <c r="F269" s="218"/>
      <c r="G269" s="220"/>
      <c r="H269" s="220"/>
      <c r="I269" s="220"/>
      <c r="J269" s="361"/>
      <c r="K269" s="404"/>
    </row>
    <row r="270" spans="1:11" x14ac:dyDescent="0.35">
      <c r="A270" s="65"/>
      <c r="B270" s="52"/>
      <c r="C270" s="218"/>
      <c r="D270" s="252"/>
      <c r="E270" s="253"/>
      <c r="F270" s="218"/>
      <c r="G270" s="220"/>
      <c r="H270" s="220"/>
      <c r="I270" s="220"/>
      <c r="J270" s="220"/>
      <c r="K270" s="221"/>
    </row>
    <row r="271" spans="1:11" x14ac:dyDescent="0.35">
      <c r="A271" s="65"/>
      <c r="B271" s="52"/>
      <c r="C271" s="218"/>
      <c r="D271" s="252"/>
      <c r="E271" s="253"/>
      <c r="F271" s="218"/>
      <c r="G271" s="220"/>
      <c r="H271" s="220"/>
      <c r="I271" s="220"/>
      <c r="J271" s="220"/>
      <c r="K271" s="221"/>
    </row>
    <row r="272" spans="1:11" x14ac:dyDescent="0.35">
      <c r="A272" s="58"/>
      <c r="B272" s="70"/>
      <c r="C272" s="136"/>
      <c r="D272" s="136"/>
      <c r="E272" s="136"/>
      <c r="F272" s="136"/>
      <c r="G272" s="227"/>
      <c r="H272" s="227"/>
      <c r="I272" s="227"/>
      <c r="J272" s="227"/>
      <c r="K272" s="228"/>
    </row>
    <row r="273" spans="1:21" x14ac:dyDescent="0.35">
      <c r="A273" s="58"/>
      <c r="B273" s="70"/>
      <c r="C273" s="136"/>
      <c r="D273" s="136"/>
      <c r="E273" s="136"/>
      <c r="F273" s="136"/>
      <c r="G273" s="227"/>
      <c r="H273" s="227"/>
      <c r="I273" s="227"/>
      <c r="J273" s="227"/>
      <c r="K273" s="228"/>
    </row>
    <row r="274" spans="1:21" ht="15.75" customHeight="1" x14ac:dyDescent="0.35">
      <c r="A274" s="401" t="s">
        <v>322</v>
      </c>
      <c r="B274" s="402"/>
      <c r="C274" s="402"/>
      <c r="D274" s="402"/>
      <c r="E274" s="402"/>
      <c r="F274" s="402"/>
      <c r="G274" s="142"/>
      <c r="H274" s="142"/>
      <c r="I274" s="142"/>
      <c r="J274" s="142"/>
      <c r="K274" s="143"/>
    </row>
    <row r="275" spans="1:21" x14ac:dyDescent="0.35">
      <c r="A275" s="138"/>
      <c r="B275" s="66"/>
      <c r="C275" s="66"/>
      <c r="D275" s="66"/>
      <c r="E275" s="139"/>
      <c r="F275" s="60"/>
      <c r="G275" s="257" t="str">
        <f>$G$25</f>
        <v>As of 31 December 2019</v>
      </c>
      <c r="H275" s="38"/>
      <c r="I275" s="257" t="str">
        <f>$J$25</f>
        <v>As of 31 March 2020</v>
      </c>
      <c r="J275" s="220"/>
      <c r="K275" s="151"/>
    </row>
    <row r="276" spans="1:21" x14ac:dyDescent="0.35">
      <c r="A276" s="138" t="s">
        <v>323</v>
      </c>
      <c r="B276" s="140"/>
      <c r="C276" s="175" t="s">
        <v>324</v>
      </c>
      <c r="D276" s="72"/>
      <c r="E276" s="72"/>
      <c r="F276" s="72"/>
      <c r="G276" s="254"/>
      <c r="H276" s="229"/>
      <c r="I276" s="254"/>
      <c r="J276" s="229"/>
      <c r="K276" s="230"/>
    </row>
    <row r="277" spans="1:21" x14ac:dyDescent="0.35">
      <c r="A277" s="138" t="s">
        <v>325</v>
      </c>
      <c r="B277" s="140"/>
      <c r="C277" s="175" t="s">
        <v>326</v>
      </c>
      <c r="D277" s="72"/>
      <c r="E277" s="72"/>
      <c r="F277" s="72"/>
      <c r="G277" s="246"/>
      <c r="H277" s="229"/>
      <c r="I277" s="246"/>
      <c r="J277" s="229"/>
      <c r="K277" s="230"/>
    </row>
    <row r="278" spans="1:21" x14ac:dyDescent="0.35">
      <c r="A278" s="141"/>
      <c r="B278" s="66"/>
      <c r="C278" s="81"/>
      <c r="D278" s="70"/>
      <c r="E278" s="70"/>
      <c r="F278" s="70"/>
      <c r="G278" s="220"/>
      <c r="H278" s="113"/>
      <c r="I278" s="113"/>
      <c r="J278" s="100"/>
      <c r="K278" s="207"/>
    </row>
    <row r="279" spans="1:21" x14ac:dyDescent="0.35">
      <c r="A279" s="141"/>
      <c r="B279" s="66"/>
      <c r="C279" s="81"/>
      <c r="D279" s="70"/>
      <c r="E279" s="70"/>
      <c r="F279" s="70"/>
      <c r="G279" s="220"/>
      <c r="H279" s="113"/>
      <c r="I279" s="113"/>
      <c r="J279" s="100"/>
      <c r="K279" s="207"/>
    </row>
    <row r="280" spans="1:21" ht="15.75" customHeight="1" x14ac:dyDescent="0.35">
      <c r="A280" s="401" t="s">
        <v>327</v>
      </c>
      <c r="B280" s="402"/>
      <c r="C280" s="402"/>
      <c r="D280" s="402"/>
      <c r="E280" s="402"/>
      <c r="F280" s="402"/>
      <c r="G280" s="142"/>
      <c r="H280" s="142"/>
      <c r="I280" s="142"/>
      <c r="J280" s="142"/>
      <c r="K280" s="143"/>
    </row>
    <row r="281" spans="1:21" x14ac:dyDescent="0.35">
      <c r="A281" s="138" t="s">
        <v>328</v>
      </c>
      <c r="B281" s="66"/>
      <c r="C281" s="66"/>
      <c r="D281" s="66"/>
      <c r="E281" s="139"/>
      <c r="F281" s="60"/>
      <c r="G281" s="387" t="str">
        <f>$G$47</f>
        <v>1 October - 31 December 2019</v>
      </c>
      <c r="H281" s="387"/>
      <c r="I281" s="183"/>
      <c r="J281" s="387" t="str">
        <f>$J$47</f>
        <v>1 January - 31 March 2020</v>
      </c>
      <c r="K281" s="387"/>
    </row>
    <row r="282" spans="1:21" ht="15.5" x14ac:dyDescent="0.35">
      <c r="A282" s="138"/>
      <c r="B282" s="66"/>
      <c r="C282" s="66"/>
      <c r="D282" s="66"/>
      <c r="E282" s="139"/>
      <c r="F282" s="60"/>
      <c r="G282" s="142"/>
      <c r="H282" s="142"/>
      <c r="I282" s="142"/>
      <c r="J282" s="142"/>
      <c r="K282" s="143"/>
      <c r="L282" s="398"/>
      <c r="M282" s="398"/>
      <c r="N282" s="398"/>
      <c r="O282" s="398"/>
      <c r="P282" s="398"/>
      <c r="Q282" s="398"/>
      <c r="R282" s="398"/>
      <c r="S282" s="398"/>
      <c r="T282" s="398"/>
      <c r="U282" s="398"/>
    </row>
    <row r="283" spans="1:21" x14ac:dyDescent="0.35">
      <c r="A283" s="138" t="s">
        <v>329</v>
      </c>
      <c r="B283" s="140"/>
      <c r="C283" s="139" t="s">
        <v>330</v>
      </c>
      <c r="D283" s="139"/>
      <c r="E283" s="60"/>
      <c r="F283" s="60"/>
      <c r="G283" s="183" t="s">
        <v>331</v>
      </c>
      <c r="H283" s="183" t="s">
        <v>332</v>
      </c>
      <c r="I283" s="42"/>
      <c r="J283" s="183" t="s">
        <v>331</v>
      </c>
      <c r="K283" s="184" t="s">
        <v>332</v>
      </c>
    </row>
    <row r="284" spans="1:21" x14ac:dyDescent="0.35">
      <c r="A284" s="138"/>
      <c r="B284" s="140" t="s">
        <v>333</v>
      </c>
      <c r="C284" s="175" t="s">
        <v>334</v>
      </c>
      <c r="D284" s="72"/>
      <c r="E284" s="72"/>
      <c r="F284" s="72"/>
      <c r="G284" s="246"/>
      <c r="H284" s="246"/>
      <c r="I284" s="42"/>
      <c r="J284" s="246"/>
      <c r="K284" s="248"/>
    </row>
    <row r="285" spans="1:21" x14ac:dyDescent="0.35">
      <c r="A285" s="138"/>
      <c r="B285" s="140" t="s">
        <v>335</v>
      </c>
      <c r="C285" s="175" t="s">
        <v>336</v>
      </c>
      <c r="D285" s="72"/>
      <c r="E285" s="72"/>
      <c r="F285" s="72"/>
      <c r="G285" s="246"/>
      <c r="H285" s="246"/>
      <c r="I285" s="42"/>
      <c r="J285" s="246"/>
      <c r="K285" s="248"/>
    </row>
    <row r="286" spans="1:21" x14ac:dyDescent="0.35">
      <c r="A286" s="138"/>
      <c r="B286" s="140" t="s">
        <v>337</v>
      </c>
      <c r="C286" s="175" t="s">
        <v>338</v>
      </c>
      <c r="D286" s="72"/>
      <c r="E286" s="72"/>
      <c r="F286" s="72"/>
      <c r="G286" s="246"/>
      <c r="H286" s="246"/>
      <c r="I286" s="42"/>
      <c r="J286" s="246"/>
      <c r="K286" s="248"/>
    </row>
    <row r="287" spans="1:21" x14ac:dyDescent="0.35">
      <c r="A287" s="138"/>
      <c r="B287" s="140"/>
      <c r="C287" s="81"/>
      <c r="D287" s="81"/>
      <c r="E287" s="81"/>
      <c r="F287" s="81"/>
      <c r="G287" s="220"/>
      <c r="H287" s="56"/>
      <c r="I287" s="113"/>
      <c r="J287" s="229"/>
      <c r="K287" s="231"/>
    </row>
    <row r="288" spans="1:21" x14ac:dyDescent="0.35">
      <c r="A288" s="138" t="s">
        <v>339</v>
      </c>
      <c r="B288" s="140"/>
      <c r="C288" s="139" t="s">
        <v>283</v>
      </c>
      <c r="D288" s="139"/>
      <c r="E288" s="60"/>
      <c r="F288" s="60"/>
      <c r="G288" s="183" t="s">
        <v>331</v>
      </c>
      <c r="H288" s="183" t="s">
        <v>332</v>
      </c>
      <c r="I288" s="42"/>
      <c r="J288" s="183" t="s">
        <v>331</v>
      </c>
      <c r="K288" s="184" t="s">
        <v>332</v>
      </c>
    </row>
    <row r="289" spans="1:11" x14ac:dyDescent="0.35">
      <c r="A289" s="138"/>
      <c r="B289" s="140" t="s">
        <v>340</v>
      </c>
      <c r="C289" s="175" t="s">
        <v>334</v>
      </c>
      <c r="D289" s="72"/>
      <c r="E289" s="72"/>
      <c r="F289" s="72"/>
      <c r="G289" s="246"/>
      <c r="H289" s="246"/>
      <c r="I289" s="42"/>
      <c r="J289" s="246"/>
      <c r="K289" s="248"/>
    </row>
    <row r="290" spans="1:11" x14ac:dyDescent="0.35">
      <c r="A290" s="138"/>
      <c r="B290" s="140" t="s">
        <v>341</v>
      </c>
      <c r="C290" s="175" t="s">
        <v>336</v>
      </c>
      <c r="D290" s="72"/>
      <c r="E290" s="72"/>
      <c r="F290" s="72"/>
      <c r="G290" s="246"/>
      <c r="H290" s="246"/>
      <c r="I290" s="42"/>
      <c r="J290" s="246"/>
      <c r="K290" s="248"/>
    </row>
    <row r="291" spans="1:11" x14ac:dyDescent="0.35">
      <c r="A291" s="138"/>
      <c r="B291" s="140" t="s">
        <v>342</v>
      </c>
      <c r="C291" s="175" t="s">
        <v>338</v>
      </c>
      <c r="D291" s="72"/>
      <c r="E291" s="72"/>
      <c r="F291" s="72"/>
      <c r="G291" s="246"/>
      <c r="H291" s="246"/>
      <c r="I291" s="42"/>
      <c r="J291" s="246"/>
      <c r="K291" s="248"/>
    </row>
    <row r="292" spans="1:11" x14ac:dyDescent="0.35">
      <c r="A292" s="141"/>
      <c r="B292" s="66"/>
      <c r="C292" s="81"/>
      <c r="D292" s="70"/>
      <c r="E292" s="70"/>
      <c r="F292" s="70"/>
      <c r="G292" s="220"/>
      <c r="H292" s="56"/>
      <c r="I292" s="113"/>
      <c r="J292" s="100"/>
      <c r="K292" s="231"/>
    </row>
    <row r="293" spans="1:11" x14ac:dyDescent="0.35">
      <c r="A293" s="138" t="s">
        <v>343</v>
      </c>
      <c r="B293" s="140"/>
      <c r="C293" s="139" t="s">
        <v>344</v>
      </c>
      <c r="D293" s="139"/>
      <c r="E293" s="60"/>
      <c r="F293" s="60"/>
      <c r="G293" s="183" t="s">
        <v>331</v>
      </c>
      <c r="H293" s="183" t="s">
        <v>332</v>
      </c>
      <c r="I293" s="42"/>
      <c r="J293" s="183" t="s">
        <v>331</v>
      </c>
      <c r="K293" s="184" t="s">
        <v>332</v>
      </c>
    </row>
    <row r="294" spans="1:11" x14ac:dyDescent="0.35">
      <c r="A294" s="138"/>
      <c r="B294" s="140" t="s">
        <v>345</v>
      </c>
      <c r="C294" s="175" t="s">
        <v>334</v>
      </c>
      <c r="D294" s="72"/>
      <c r="E294" s="72"/>
      <c r="F294" s="72"/>
      <c r="G294" s="246"/>
      <c r="H294" s="246"/>
      <c r="I294" s="42"/>
      <c r="J294" s="246"/>
      <c r="K294" s="248"/>
    </row>
    <row r="295" spans="1:11" x14ac:dyDescent="0.35">
      <c r="A295" s="138"/>
      <c r="B295" s="140" t="s">
        <v>346</v>
      </c>
      <c r="C295" s="175" t="s">
        <v>336</v>
      </c>
      <c r="D295" s="72"/>
      <c r="E295" s="72"/>
      <c r="F295" s="72"/>
      <c r="G295" s="246"/>
      <c r="H295" s="246"/>
      <c r="I295" s="42"/>
      <c r="J295" s="246"/>
      <c r="K295" s="248"/>
    </row>
    <row r="296" spans="1:11" x14ac:dyDescent="0.35">
      <c r="A296" s="138"/>
      <c r="B296" s="140" t="s">
        <v>347</v>
      </c>
      <c r="C296" s="175" t="s">
        <v>338</v>
      </c>
      <c r="D296" s="72"/>
      <c r="E296" s="72"/>
      <c r="F296" s="72"/>
      <c r="G296" s="246"/>
      <c r="H296" s="246"/>
      <c r="I296" s="42"/>
      <c r="J296" s="246"/>
      <c r="K296" s="248"/>
    </row>
    <row r="297" spans="1:11" x14ac:dyDescent="0.35">
      <c r="A297" s="138"/>
      <c r="B297" s="140"/>
      <c r="C297" s="81"/>
      <c r="D297" s="81"/>
      <c r="E297" s="81"/>
      <c r="F297" s="81"/>
      <c r="G297" s="227"/>
      <c r="H297" s="227"/>
      <c r="I297" s="227"/>
      <c r="J297" s="227"/>
      <c r="K297" s="228"/>
    </row>
    <row r="298" spans="1:11" x14ac:dyDescent="0.35">
      <c r="A298" s="58"/>
      <c r="B298" s="70"/>
      <c r="C298" s="136"/>
      <c r="D298" s="136"/>
      <c r="E298" s="136"/>
      <c r="F298" s="136"/>
      <c r="G298" s="227"/>
      <c r="H298" s="227"/>
      <c r="I298" s="227"/>
      <c r="J298" s="227"/>
      <c r="K298" s="228"/>
    </row>
    <row r="299" spans="1:11" ht="15.75" customHeight="1" x14ac:dyDescent="0.35">
      <c r="A299" s="399" t="s">
        <v>348</v>
      </c>
      <c r="B299" s="400"/>
      <c r="C299" s="400"/>
      <c r="D299" s="400"/>
      <c r="E299" s="400"/>
      <c r="F299" s="400"/>
      <c r="G299" s="142"/>
      <c r="H299" s="142"/>
      <c r="I299" s="142"/>
      <c r="J299" s="142"/>
      <c r="K299" s="143"/>
    </row>
    <row r="300" spans="1:11" ht="15.5" x14ac:dyDescent="0.35">
      <c r="A300" s="405"/>
      <c r="B300" s="406"/>
      <c r="C300" s="406"/>
      <c r="D300" s="406"/>
      <c r="E300" s="406"/>
      <c r="F300" s="406"/>
      <c r="G300" s="406"/>
      <c r="H300" s="406"/>
      <c r="I300" s="406"/>
      <c r="J300" s="407"/>
      <c r="K300" s="232"/>
    </row>
    <row r="301" spans="1:11" x14ac:dyDescent="0.35">
      <c r="A301" s="408"/>
      <c r="B301" s="409"/>
      <c r="C301" s="409"/>
      <c r="D301" s="409"/>
      <c r="E301" s="409"/>
      <c r="F301" s="409"/>
      <c r="G301" s="409"/>
      <c r="H301" s="409"/>
      <c r="I301" s="409"/>
      <c r="J301" s="410"/>
      <c r="K301" s="233"/>
    </row>
    <row r="302" spans="1:11" x14ac:dyDescent="0.35">
      <c r="A302" s="408"/>
      <c r="B302" s="409"/>
      <c r="C302" s="409"/>
      <c r="D302" s="409"/>
      <c r="E302" s="409"/>
      <c r="F302" s="409"/>
      <c r="G302" s="409"/>
      <c r="H302" s="409"/>
      <c r="I302" s="409"/>
      <c r="J302" s="410"/>
      <c r="K302" s="233"/>
    </row>
    <row r="303" spans="1:11" x14ac:dyDescent="0.35">
      <c r="A303" s="411"/>
      <c r="B303" s="412"/>
      <c r="C303" s="412"/>
      <c r="D303" s="412"/>
      <c r="E303" s="412"/>
      <c r="F303" s="412"/>
      <c r="G303" s="412"/>
      <c r="H303" s="412"/>
      <c r="I303" s="412"/>
      <c r="J303" s="413"/>
      <c r="K303" s="233"/>
    </row>
    <row r="304" spans="1:11" ht="15.75" customHeight="1" x14ac:dyDescent="0.35">
      <c r="A304" s="414" t="s">
        <v>349</v>
      </c>
      <c r="B304" s="415"/>
      <c r="C304" s="415"/>
      <c r="D304" s="415"/>
      <c r="E304" s="415"/>
      <c r="F304" s="415"/>
      <c r="G304" s="234"/>
      <c r="H304" s="234"/>
      <c r="I304" s="234"/>
      <c r="J304" s="234"/>
      <c r="K304" s="233"/>
    </row>
    <row r="305" spans="1:11" x14ac:dyDescent="0.35">
      <c r="A305" s="405"/>
      <c r="B305" s="406"/>
      <c r="C305" s="406"/>
      <c r="D305" s="406"/>
      <c r="E305" s="406"/>
      <c r="F305" s="406"/>
      <c r="G305" s="406"/>
      <c r="H305" s="406"/>
      <c r="I305" s="406"/>
      <c r="J305" s="407"/>
      <c r="K305" s="233"/>
    </row>
    <row r="306" spans="1:11" x14ac:dyDescent="0.35">
      <c r="A306" s="408"/>
      <c r="B306" s="409"/>
      <c r="C306" s="409"/>
      <c r="D306" s="409"/>
      <c r="E306" s="409"/>
      <c r="F306" s="409"/>
      <c r="G306" s="409"/>
      <c r="H306" s="409"/>
      <c r="I306" s="409"/>
      <c r="J306" s="410"/>
      <c r="K306" s="233"/>
    </row>
    <row r="307" spans="1:11" x14ac:dyDescent="0.35">
      <c r="A307" s="408"/>
      <c r="B307" s="409"/>
      <c r="C307" s="409"/>
      <c r="D307" s="409"/>
      <c r="E307" s="409"/>
      <c r="F307" s="409"/>
      <c r="G307" s="409"/>
      <c r="H307" s="409"/>
      <c r="I307" s="409"/>
      <c r="J307" s="410"/>
      <c r="K307" s="233"/>
    </row>
    <row r="308" spans="1:11" x14ac:dyDescent="0.35">
      <c r="A308" s="411"/>
      <c r="B308" s="412"/>
      <c r="C308" s="412"/>
      <c r="D308" s="412"/>
      <c r="E308" s="412"/>
      <c r="F308" s="412"/>
      <c r="G308" s="412"/>
      <c r="H308" s="412"/>
      <c r="I308" s="412"/>
      <c r="J308" s="413"/>
      <c r="K308" s="233"/>
    </row>
    <row r="309" spans="1:11" x14ac:dyDescent="0.35">
      <c r="A309" s="141"/>
      <c r="B309" s="66"/>
      <c r="C309" s="66"/>
      <c r="D309" s="66"/>
      <c r="E309" s="66"/>
      <c r="F309" s="66"/>
      <c r="G309" s="66"/>
      <c r="H309" s="66"/>
      <c r="I309" s="66"/>
      <c r="J309" s="66"/>
      <c r="K309" s="235"/>
    </row>
    <row r="310" spans="1:11" ht="15.75" customHeight="1" x14ac:dyDescent="0.35">
      <c r="A310" s="401" t="s">
        <v>350</v>
      </c>
      <c r="B310" s="402"/>
      <c r="C310" s="402"/>
      <c r="D310" s="402"/>
      <c r="E310" s="402"/>
      <c r="F310" s="402"/>
      <c r="G310" s="66"/>
      <c r="H310" s="66"/>
      <c r="I310" s="66"/>
      <c r="J310" s="66"/>
      <c r="K310" s="236"/>
    </row>
    <row r="311" spans="1:11" x14ac:dyDescent="0.35">
      <c r="A311" s="138" t="s">
        <v>351</v>
      </c>
      <c r="B311" s="144"/>
      <c r="C311" s="144"/>
      <c r="D311" s="144"/>
      <c r="E311" s="144"/>
      <c r="F311" s="144"/>
      <c r="G311" s="144"/>
      <c r="H311" s="144"/>
      <c r="I311" s="144"/>
      <c r="J311" s="144"/>
      <c r="K311" s="236"/>
    </row>
    <row r="312" spans="1:11" ht="15.5" x14ac:dyDescent="0.35">
      <c r="A312" s="141"/>
      <c r="B312" s="66"/>
      <c r="C312" s="174"/>
      <c r="D312" s="172"/>
      <c r="E312" s="172"/>
      <c r="F312" s="172"/>
      <c r="G312" s="66"/>
      <c r="H312" s="66"/>
      <c r="I312" s="66"/>
      <c r="J312" s="66"/>
      <c r="K312" s="237"/>
    </row>
    <row r="313" spans="1:11" ht="15.5" x14ac:dyDescent="0.35">
      <c r="A313" s="141"/>
      <c r="B313" s="66"/>
      <c r="C313" s="174"/>
      <c r="D313" s="387" t="str">
        <f>$G$47</f>
        <v>1 October - 31 December 2019</v>
      </c>
      <c r="E313" s="387"/>
      <c r="F313" s="174"/>
      <c r="G313" s="387" t="str">
        <f>$J$47</f>
        <v>1 January - 31 March 2020</v>
      </c>
      <c r="H313" s="387"/>
      <c r="I313" s="66"/>
      <c r="J313" s="66"/>
      <c r="K313" s="237"/>
    </row>
    <row r="314" spans="1:11" ht="15.5" x14ac:dyDescent="0.35">
      <c r="A314" s="141"/>
      <c r="B314" s="66"/>
      <c r="C314" s="27"/>
      <c r="D314" s="54" t="s">
        <v>352</v>
      </c>
      <c r="E314" s="54" t="s">
        <v>353</v>
      </c>
      <c r="F314" s="27"/>
      <c r="G314" s="54" t="s">
        <v>352</v>
      </c>
      <c r="H314" s="54" t="s">
        <v>353</v>
      </c>
      <c r="I314" s="66"/>
      <c r="J314" s="66"/>
      <c r="K314" s="238"/>
    </row>
    <row r="315" spans="1:11" x14ac:dyDescent="0.35">
      <c r="A315" s="141"/>
      <c r="B315" s="66"/>
      <c r="C315" s="145" t="s">
        <v>7</v>
      </c>
      <c r="D315" s="246"/>
      <c r="E315" s="246"/>
      <c r="F315" s="145" t="s">
        <v>7</v>
      </c>
      <c r="G315" s="246"/>
      <c r="H315" s="246"/>
      <c r="I315" s="66"/>
      <c r="J315" s="66"/>
      <c r="K315" s="238"/>
    </row>
    <row r="316" spans="1:11" x14ac:dyDescent="0.35">
      <c r="A316" s="141"/>
      <c r="B316" s="66"/>
      <c r="C316" s="145" t="s">
        <v>354</v>
      </c>
      <c r="D316" s="246"/>
      <c r="E316" s="246"/>
      <c r="F316" s="145" t="s">
        <v>354</v>
      </c>
      <c r="G316" s="246"/>
      <c r="H316" s="246"/>
      <c r="I316" s="66"/>
      <c r="J316" s="66"/>
      <c r="K316" s="238"/>
    </row>
    <row r="317" spans="1:11" x14ac:dyDescent="0.35">
      <c r="A317" s="141"/>
      <c r="B317" s="66"/>
      <c r="C317" s="145" t="s">
        <v>355</v>
      </c>
      <c r="D317" s="246"/>
      <c r="E317" s="246"/>
      <c r="F317" s="145" t="s">
        <v>355</v>
      </c>
      <c r="G317" s="246"/>
      <c r="H317" s="246"/>
      <c r="I317" s="66"/>
      <c r="J317" s="66"/>
      <c r="K317" s="238"/>
    </row>
    <row r="318" spans="1:11" x14ac:dyDescent="0.35">
      <c r="A318" s="141"/>
      <c r="B318" s="66"/>
      <c r="C318" s="145" t="s">
        <v>356</v>
      </c>
      <c r="D318" s="246"/>
      <c r="E318" s="246"/>
      <c r="F318" s="145" t="s">
        <v>356</v>
      </c>
      <c r="G318" s="246"/>
      <c r="H318" s="246"/>
      <c r="I318" s="66"/>
      <c r="J318" s="66"/>
      <c r="K318" s="238"/>
    </row>
    <row r="319" spans="1:11" x14ac:dyDescent="0.35">
      <c r="A319" s="141"/>
      <c r="B319" s="66"/>
      <c r="C319" s="145" t="s">
        <v>357</v>
      </c>
      <c r="D319" s="246"/>
      <c r="E319" s="246"/>
      <c r="F319" s="145" t="s">
        <v>357</v>
      </c>
      <c r="G319" s="246"/>
      <c r="H319" s="246"/>
      <c r="I319" s="66"/>
      <c r="J319" s="66"/>
      <c r="K319" s="238"/>
    </row>
    <row r="320" spans="1:11" x14ac:dyDescent="0.35">
      <c r="A320" s="141"/>
      <c r="B320" s="66"/>
      <c r="C320" s="145" t="s">
        <v>358</v>
      </c>
      <c r="D320" s="246"/>
      <c r="E320" s="246"/>
      <c r="F320" s="145" t="s">
        <v>358</v>
      </c>
      <c r="G320" s="246"/>
      <c r="H320" s="246"/>
      <c r="I320" s="66"/>
      <c r="J320" s="66"/>
      <c r="K320" s="238"/>
    </row>
    <row r="321" spans="1:11" x14ac:dyDescent="0.35">
      <c r="A321" s="141"/>
      <c r="B321" s="66"/>
      <c r="C321" s="145" t="s">
        <v>359</v>
      </c>
      <c r="D321" s="246"/>
      <c r="E321" s="246"/>
      <c r="F321" s="145" t="s">
        <v>359</v>
      </c>
      <c r="G321" s="246"/>
      <c r="H321" s="246"/>
      <c r="I321" s="66"/>
      <c r="J321" s="66"/>
      <c r="K321" s="238"/>
    </row>
    <row r="322" spans="1:11" x14ac:dyDescent="0.35">
      <c r="A322" s="141"/>
      <c r="B322" s="66"/>
      <c r="C322" s="145" t="s">
        <v>360</v>
      </c>
      <c r="D322" s="246"/>
      <c r="E322" s="246"/>
      <c r="F322" s="145" t="s">
        <v>360</v>
      </c>
      <c r="G322" s="246"/>
      <c r="H322" s="246"/>
      <c r="I322" s="66"/>
      <c r="J322" s="66"/>
      <c r="K322" s="238"/>
    </row>
    <row r="323" spans="1:11" x14ac:dyDescent="0.35">
      <c r="A323" s="141"/>
      <c r="B323" s="66"/>
      <c r="C323" s="145" t="s">
        <v>361</v>
      </c>
      <c r="D323" s="246"/>
      <c r="E323" s="246"/>
      <c r="F323" s="145" t="s">
        <v>361</v>
      </c>
      <c r="G323" s="246"/>
      <c r="H323" s="246"/>
      <c r="I323" s="66"/>
      <c r="J323" s="66"/>
      <c r="K323" s="239"/>
    </row>
    <row r="324" spans="1:11" x14ac:dyDescent="0.35">
      <c r="A324" s="141"/>
      <c r="B324" s="66"/>
      <c r="C324" s="145" t="s">
        <v>362</v>
      </c>
      <c r="D324" s="246"/>
      <c r="E324" s="246"/>
      <c r="F324" s="145" t="s">
        <v>362</v>
      </c>
      <c r="G324" s="246"/>
      <c r="H324" s="246"/>
      <c r="I324" s="66"/>
      <c r="J324" s="66"/>
      <c r="K324" s="239"/>
    </row>
    <row r="325" spans="1:11" ht="15.5" x14ac:dyDescent="0.35">
      <c r="A325" s="141"/>
      <c r="B325" s="66"/>
      <c r="C325" s="145" t="s">
        <v>363</v>
      </c>
      <c r="D325" s="246"/>
      <c r="E325" s="246"/>
      <c r="F325" s="145" t="s">
        <v>363</v>
      </c>
      <c r="G325" s="246"/>
      <c r="H325" s="246"/>
      <c r="I325" s="66"/>
      <c r="J325" s="66"/>
      <c r="K325" s="240"/>
    </row>
    <row r="326" spans="1:11" x14ac:dyDescent="0.35">
      <c r="A326" s="141"/>
      <c r="B326" s="66"/>
      <c r="C326" s="145" t="s">
        <v>364</v>
      </c>
      <c r="D326" s="246"/>
      <c r="E326" s="246"/>
      <c r="F326" s="145" t="s">
        <v>364</v>
      </c>
      <c r="G326" s="246"/>
      <c r="H326" s="246"/>
      <c r="I326" s="66"/>
      <c r="J326" s="66"/>
      <c r="K326" s="241"/>
    </row>
    <row r="327" spans="1:11" x14ac:dyDescent="0.35">
      <c r="A327" s="141"/>
      <c r="B327" s="66"/>
      <c r="C327" s="145" t="s">
        <v>365</v>
      </c>
      <c r="D327" s="246"/>
      <c r="E327" s="246"/>
      <c r="F327" s="145" t="s">
        <v>365</v>
      </c>
      <c r="G327" s="246"/>
      <c r="H327" s="246"/>
      <c r="I327" s="66"/>
      <c r="J327" s="66"/>
      <c r="K327" s="242"/>
    </row>
    <row r="328" spans="1:11" x14ac:dyDescent="0.35">
      <c r="A328" s="141"/>
      <c r="B328" s="66"/>
      <c r="C328" s="145" t="s">
        <v>366</v>
      </c>
      <c r="D328" s="246"/>
      <c r="E328" s="246"/>
      <c r="F328" s="145" t="s">
        <v>366</v>
      </c>
      <c r="G328" s="246"/>
      <c r="H328" s="246"/>
      <c r="I328" s="66"/>
      <c r="J328" s="66"/>
      <c r="K328" s="242"/>
    </row>
    <row r="329" spans="1:11" x14ac:dyDescent="0.35">
      <c r="A329" s="141"/>
      <c r="B329" s="66"/>
      <c r="C329" s="145" t="s">
        <v>367</v>
      </c>
      <c r="D329" s="246"/>
      <c r="E329" s="246"/>
      <c r="F329" s="145" t="s">
        <v>367</v>
      </c>
      <c r="G329" s="246"/>
      <c r="H329" s="246"/>
      <c r="I329" s="66"/>
      <c r="J329" s="66"/>
      <c r="K329" s="235"/>
    </row>
    <row r="330" spans="1:11" x14ac:dyDescent="0.35">
      <c r="A330" s="141"/>
      <c r="B330" s="66"/>
      <c r="C330" s="145" t="s">
        <v>368</v>
      </c>
      <c r="D330" s="246"/>
      <c r="E330" s="246"/>
      <c r="F330" s="145" t="s">
        <v>368</v>
      </c>
      <c r="G330" s="246"/>
      <c r="H330" s="246"/>
      <c r="I330" s="66"/>
      <c r="J330" s="66"/>
      <c r="K330" s="236"/>
    </row>
    <row r="331" spans="1:11" x14ac:dyDescent="0.35">
      <c r="A331" s="141"/>
      <c r="B331" s="66"/>
      <c r="C331" s="145" t="s">
        <v>369</v>
      </c>
      <c r="D331" s="246"/>
      <c r="E331" s="246"/>
      <c r="F331" s="145" t="s">
        <v>369</v>
      </c>
      <c r="G331" s="246"/>
      <c r="H331" s="246"/>
      <c r="I331" s="66"/>
      <c r="J331" s="66"/>
      <c r="K331" s="236"/>
    </row>
    <row r="332" spans="1:11" x14ac:dyDescent="0.35">
      <c r="A332" s="141"/>
      <c r="B332" s="66"/>
      <c r="C332" s="145" t="s">
        <v>370</v>
      </c>
      <c r="D332" s="246"/>
      <c r="E332" s="246"/>
      <c r="F332" s="145" t="s">
        <v>370</v>
      </c>
      <c r="G332" s="246"/>
      <c r="H332" s="246"/>
      <c r="I332" s="66"/>
      <c r="J332" s="66"/>
      <c r="K332" s="237"/>
    </row>
    <row r="333" spans="1:11" x14ac:dyDescent="0.35">
      <c r="A333" s="141"/>
      <c r="B333" s="66"/>
      <c r="C333" s="145" t="s">
        <v>371</v>
      </c>
      <c r="D333" s="246"/>
      <c r="E333" s="246"/>
      <c r="F333" s="145" t="s">
        <v>371</v>
      </c>
      <c r="G333" s="246"/>
      <c r="H333" s="246"/>
      <c r="I333" s="66"/>
      <c r="J333" s="66"/>
      <c r="K333" s="238"/>
    </row>
    <row r="334" spans="1:11" x14ac:dyDescent="0.35">
      <c r="A334" s="141"/>
      <c r="B334" s="66"/>
      <c r="C334" s="145" t="s">
        <v>372</v>
      </c>
      <c r="D334" s="246"/>
      <c r="E334" s="246"/>
      <c r="F334" s="145" t="s">
        <v>372</v>
      </c>
      <c r="G334" s="246"/>
      <c r="H334" s="246"/>
      <c r="I334" s="66"/>
      <c r="J334" s="66"/>
      <c r="K334" s="238"/>
    </row>
    <row r="335" spans="1:11" x14ac:dyDescent="0.35">
      <c r="A335" s="141"/>
      <c r="B335" s="66"/>
      <c r="C335" s="145" t="s">
        <v>373</v>
      </c>
      <c r="D335" s="246"/>
      <c r="E335" s="246"/>
      <c r="F335" s="145" t="s">
        <v>373</v>
      </c>
      <c r="G335" s="246"/>
      <c r="H335" s="246"/>
      <c r="I335" s="66"/>
      <c r="J335" s="66"/>
      <c r="K335" s="238"/>
    </row>
    <row r="336" spans="1:11" x14ac:dyDescent="0.35">
      <c r="A336" s="141"/>
      <c r="B336" s="66"/>
      <c r="C336" s="145" t="s">
        <v>374</v>
      </c>
      <c r="D336" s="246"/>
      <c r="E336" s="246"/>
      <c r="F336" s="145" t="s">
        <v>374</v>
      </c>
      <c r="G336" s="246"/>
      <c r="H336" s="246"/>
      <c r="I336" s="66"/>
      <c r="J336" s="66"/>
      <c r="K336" s="238"/>
    </row>
    <row r="337" spans="1:11" x14ac:dyDescent="0.35">
      <c r="A337" s="141"/>
      <c r="B337" s="66"/>
      <c r="C337" s="145" t="s">
        <v>375</v>
      </c>
      <c r="D337" s="246"/>
      <c r="E337" s="246"/>
      <c r="F337" s="145" t="s">
        <v>375</v>
      </c>
      <c r="G337" s="246"/>
      <c r="H337" s="246"/>
      <c r="I337" s="66"/>
      <c r="J337" s="66"/>
      <c r="K337" s="238"/>
    </row>
    <row r="338" spans="1:11" x14ac:dyDescent="0.35">
      <c r="A338" s="141"/>
      <c r="B338" s="66"/>
      <c r="C338" s="145" t="s">
        <v>376</v>
      </c>
      <c r="D338" s="246"/>
      <c r="E338" s="246"/>
      <c r="F338" s="145" t="s">
        <v>376</v>
      </c>
      <c r="G338" s="246"/>
      <c r="H338" s="246"/>
      <c r="I338" s="66"/>
      <c r="J338" s="66"/>
      <c r="K338" s="238"/>
    </row>
    <row r="339" spans="1:11" x14ac:dyDescent="0.35">
      <c r="A339" s="141"/>
      <c r="B339" s="66"/>
      <c r="C339" s="145" t="s">
        <v>377</v>
      </c>
      <c r="D339" s="246"/>
      <c r="E339" s="246"/>
      <c r="F339" s="145" t="s">
        <v>377</v>
      </c>
      <c r="G339" s="246"/>
      <c r="H339" s="246"/>
      <c r="I339" s="66"/>
      <c r="J339" s="66"/>
      <c r="K339" s="238"/>
    </row>
    <row r="340" spans="1:11" x14ac:dyDescent="0.35">
      <c r="A340" s="141"/>
      <c r="B340" s="66"/>
      <c r="C340" s="145" t="s">
        <v>378</v>
      </c>
      <c r="D340" s="246"/>
      <c r="E340" s="246"/>
      <c r="F340" s="145" t="s">
        <v>378</v>
      </c>
      <c r="G340" s="246"/>
      <c r="H340" s="246"/>
      <c r="I340" s="66"/>
      <c r="J340" s="66"/>
      <c r="K340" s="242"/>
    </row>
    <row r="341" spans="1:11" x14ac:dyDescent="0.35">
      <c r="A341" s="141"/>
      <c r="B341" s="66"/>
      <c r="C341" s="145" t="s">
        <v>379</v>
      </c>
      <c r="D341" s="246"/>
      <c r="E341" s="246"/>
      <c r="F341" s="145" t="s">
        <v>379</v>
      </c>
      <c r="G341" s="246"/>
      <c r="H341" s="246"/>
      <c r="I341" s="66"/>
      <c r="J341" s="66"/>
      <c r="K341" s="242"/>
    </row>
    <row r="342" spans="1:11" x14ac:dyDescent="0.35">
      <c r="A342" s="141"/>
      <c r="B342" s="66"/>
      <c r="C342" s="145" t="s">
        <v>380</v>
      </c>
      <c r="D342" s="246"/>
      <c r="E342" s="246"/>
      <c r="F342" s="145" t="s">
        <v>380</v>
      </c>
      <c r="G342" s="246"/>
      <c r="H342" s="246"/>
      <c r="I342" s="66"/>
      <c r="J342" s="66"/>
      <c r="K342" s="235"/>
    </row>
    <row r="343" spans="1:11" x14ac:dyDescent="0.35">
      <c r="A343" s="141"/>
      <c r="B343" s="66"/>
      <c r="C343" s="145" t="s">
        <v>381</v>
      </c>
      <c r="D343" s="246"/>
      <c r="E343" s="246"/>
      <c r="F343" s="145" t="s">
        <v>381</v>
      </c>
      <c r="G343" s="246"/>
      <c r="H343" s="246"/>
      <c r="I343" s="66"/>
      <c r="J343" s="66"/>
      <c r="K343" s="236"/>
    </row>
    <row r="344" spans="1:11" x14ac:dyDescent="0.35">
      <c r="A344" s="141"/>
      <c r="B344" s="66"/>
      <c r="C344" s="145" t="s">
        <v>382</v>
      </c>
      <c r="D344" s="246"/>
      <c r="E344" s="246"/>
      <c r="F344" s="145" t="s">
        <v>382</v>
      </c>
      <c r="G344" s="246"/>
      <c r="H344" s="246"/>
      <c r="I344" s="66"/>
      <c r="J344" s="66"/>
      <c r="K344" s="236"/>
    </row>
    <row r="345" spans="1:11" x14ac:dyDescent="0.35">
      <c r="A345" s="141"/>
      <c r="B345" s="66"/>
      <c r="C345" s="145" t="s">
        <v>383</v>
      </c>
      <c r="D345" s="246"/>
      <c r="E345" s="246"/>
      <c r="F345" s="145" t="s">
        <v>383</v>
      </c>
      <c r="G345" s="246"/>
      <c r="H345" s="246"/>
      <c r="I345" s="66"/>
      <c r="J345" s="66"/>
      <c r="K345" s="237"/>
    </row>
    <row r="346" spans="1:11" ht="15.5" x14ac:dyDescent="0.35">
      <c r="A346" s="193"/>
      <c r="B346" s="27"/>
      <c r="C346" s="145" t="s">
        <v>384</v>
      </c>
      <c r="D346" s="246"/>
      <c r="E346" s="246"/>
      <c r="F346" s="145" t="s">
        <v>384</v>
      </c>
      <c r="G346" s="246"/>
      <c r="H346" s="246"/>
      <c r="I346" s="27"/>
      <c r="J346" s="27"/>
      <c r="K346" s="238"/>
    </row>
    <row r="347" spans="1:11" ht="15.5" x14ac:dyDescent="0.35">
      <c r="A347" s="193"/>
      <c r="B347" s="27"/>
      <c r="C347" s="27"/>
      <c r="D347" s="27"/>
      <c r="E347" s="27"/>
      <c r="F347" s="27"/>
      <c r="G347" s="27"/>
      <c r="H347" s="27"/>
      <c r="I347" s="27"/>
      <c r="J347" s="27"/>
      <c r="K347" s="238"/>
    </row>
    <row r="348" spans="1:11" ht="15.5" x14ac:dyDescent="0.35">
      <c r="A348" s="193"/>
      <c r="B348" s="27"/>
      <c r="C348" s="27"/>
      <c r="D348" s="27"/>
      <c r="E348" s="27"/>
      <c r="F348" s="27"/>
      <c r="G348" s="27"/>
      <c r="H348" s="27"/>
      <c r="I348" s="27"/>
      <c r="J348" s="27"/>
      <c r="K348" s="238"/>
    </row>
    <row r="349" spans="1:11" ht="15.75" customHeight="1" x14ac:dyDescent="0.35">
      <c r="A349" s="401" t="s">
        <v>385</v>
      </c>
      <c r="B349" s="402"/>
      <c r="C349" s="402"/>
      <c r="D349" s="402"/>
      <c r="E349" s="402"/>
      <c r="F349" s="402"/>
      <c r="G349" s="27"/>
      <c r="H349" s="27"/>
      <c r="I349" s="27"/>
      <c r="J349" s="27"/>
      <c r="K349" s="238"/>
    </row>
    <row r="350" spans="1:11" ht="15.5" x14ac:dyDescent="0.35">
      <c r="A350" s="138" t="s">
        <v>386</v>
      </c>
      <c r="B350" s="144"/>
      <c r="C350" s="144"/>
      <c r="D350" s="144"/>
      <c r="E350" s="144"/>
      <c r="F350" s="144"/>
      <c r="G350" s="403" t="s">
        <v>483</v>
      </c>
      <c r="H350" s="403"/>
      <c r="I350" s="183"/>
      <c r="J350" s="27"/>
      <c r="K350" s="238"/>
    </row>
    <row r="351" spans="1:11" ht="15.5" x14ac:dyDescent="0.35">
      <c r="A351" s="138"/>
      <c r="B351" s="66"/>
      <c r="C351" s="66"/>
      <c r="D351" s="66"/>
      <c r="E351" s="139"/>
      <c r="F351" s="60"/>
      <c r="G351" s="142"/>
      <c r="H351" s="142"/>
      <c r="I351" s="142"/>
      <c r="J351" s="27"/>
      <c r="K351" s="238"/>
    </row>
    <row r="352" spans="1:11" ht="15.5" x14ac:dyDescent="0.35">
      <c r="A352" s="138" t="s">
        <v>387</v>
      </c>
      <c r="B352" s="140"/>
      <c r="C352" s="139" t="s">
        <v>388</v>
      </c>
      <c r="D352" s="139"/>
      <c r="E352" s="60"/>
      <c r="F352" s="60"/>
      <c r="G352" s="113" t="s">
        <v>254</v>
      </c>
      <c r="H352" s="114" t="s">
        <v>389</v>
      </c>
      <c r="I352" s="42"/>
      <c r="J352" s="27"/>
      <c r="K352" s="238"/>
    </row>
    <row r="353" spans="1:11" ht="15.5" x14ac:dyDescent="0.35">
      <c r="A353" s="138"/>
      <c r="B353" s="140" t="s">
        <v>390</v>
      </c>
      <c r="C353" s="175" t="s">
        <v>391</v>
      </c>
      <c r="D353" s="72"/>
      <c r="E353" s="72"/>
      <c r="F353" s="72"/>
      <c r="G353" s="246"/>
      <c r="H353" s="246"/>
      <c r="I353" s="42"/>
      <c r="J353" s="27"/>
      <c r="K353" s="238"/>
    </row>
    <row r="354" spans="1:11" ht="15.5" x14ac:dyDescent="0.35">
      <c r="A354" s="138"/>
      <c r="B354" s="140"/>
      <c r="C354" s="81"/>
      <c r="D354" s="81"/>
      <c r="E354" s="81"/>
      <c r="F354" s="81"/>
      <c r="G354" s="220"/>
      <c r="H354" s="56"/>
      <c r="I354" s="113"/>
      <c r="J354" s="27"/>
      <c r="K354" s="238"/>
    </row>
    <row r="355" spans="1:11" ht="15.5" x14ac:dyDescent="0.35">
      <c r="A355" s="138" t="s">
        <v>392</v>
      </c>
      <c r="B355" s="140"/>
      <c r="C355" s="139" t="s">
        <v>283</v>
      </c>
      <c r="D355" s="139"/>
      <c r="E355" s="60"/>
      <c r="F355" s="60"/>
      <c r="G355" s="113" t="s">
        <v>266</v>
      </c>
      <c r="H355" s="114" t="s">
        <v>389</v>
      </c>
      <c r="I355" s="42"/>
      <c r="J355" s="27"/>
      <c r="K355" s="238"/>
    </row>
    <row r="356" spans="1:11" ht="15.5" x14ac:dyDescent="0.35">
      <c r="A356" s="138"/>
      <c r="B356" s="140" t="s">
        <v>393</v>
      </c>
      <c r="C356" s="175" t="s">
        <v>394</v>
      </c>
      <c r="D356" s="72"/>
      <c r="E356" s="72"/>
      <c r="F356" s="72"/>
      <c r="G356" s="246"/>
      <c r="H356" s="246"/>
      <c r="I356" s="42"/>
      <c r="J356" s="27"/>
      <c r="K356" s="238"/>
    </row>
    <row r="357" spans="1:11" ht="15.5" x14ac:dyDescent="0.35">
      <c r="A357" s="141"/>
      <c r="B357" s="66"/>
      <c r="C357" s="81"/>
      <c r="D357" s="70"/>
      <c r="E357" s="70"/>
      <c r="F357" s="70"/>
      <c r="G357" s="220"/>
      <c r="H357" s="56"/>
      <c r="I357" s="113"/>
      <c r="J357" s="27"/>
      <c r="K357" s="238"/>
    </row>
    <row r="358" spans="1:11" ht="15.5" x14ac:dyDescent="0.35">
      <c r="A358" s="138" t="s">
        <v>395</v>
      </c>
      <c r="B358" s="140"/>
      <c r="C358" s="139" t="s">
        <v>396</v>
      </c>
      <c r="D358" s="139"/>
      <c r="E358" s="60"/>
      <c r="F358" s="60"/>
      <c r="G358" s="113" t="s">
        <v>304</v>
      </c>
      <c r="H358" s="114" t="s">
        <v>389</v>
      </c>
      <c r="I358" s="42"/>
      <c r="J358" s="27"/>
      <c r="K358" s="238"/>
    </row>
    <row r="359" spans="1:11" ht="15.5" x14ac:dyDescent="0.35">
      <c r="A359" s="146"/>
      <c r="B359" s="147" t="s">
        <v>397</v>
      </c>
      <c r="C359" s="148" t="s">
        <v>398</v>
      </c>
      <c r="D359" s="149"/>
      <c r="E359" s="149"/>
      <c r="F359" s="149"/>
      <c r="G359" s="249"/>
      <c r="H359" s="249"/>
      <c r="I359" s="243"/>
      <c r="J359" s="244"/>
      <c r="K359" s="245"/>
    </row>
  </sheetData>
  <sheetProtection algorithmName="SHA-512" hashValue="afw7GPhRe8jV0vmnF2rGNAAGcJpzgbugK6GKHiouFUlxSkkSHQCeH15dQtxlAnBrvWTpleqgneXbKeks0Fnryw==" saltValue="z+3WyMXWcDGWbiwrnuKM8A==" spinCount="100000" sheet="1" objects="1" scenarios="1"/>
  <mergeCells count="358">
    <mergeCell ref="L282:P282"/>
    <mergeCell ref="Q282:U282"/>
    <mergeCell ref="A299:F299"/>
    <mergeCell ref="G231:H231"/>
    <mergeCell ref="J231:K231"/>
    <mergeCell ref="M245:N245"/>
    <mergeCell ref="A349:F349"/>
    <mergeCell ref="G350:H350"/>
    <mergeCell ref="J269:K269"/>
    <mergeCell ref="A300:J303"/>
    <mergeCell ref="A304:F304"/>
    <mergeCell ref="A305:J308"/>
    <mergeCell ref="A310:F310"/>
    <mergeCell ref="D313:E313"/>
    <mergeCell ref="G313:H313"/>
    <mergeCell ref="A280:F280"/>
    <mergeCell ref="G281:H281"/>
    <mergeCell ref="J281:K281"/>
    <mergeCell ref="G247:H247"/>
    <mergeCell ref="J247:K247"/>
    <mergeCell ref="A274:F274"/>
    <mergeCell ref="G182:H182"/>
    <mergeCell ref="J182:K182"/>
    <mergeCell ref="C189:K190"/>
    <mergeCell ref="C193:K194"/>
    <mergeCell ref="C197:K198"/>
    <mergeCell ref="G203:H203"/>
    <mergeCell ref="J203:K203"/>
    <mergeCell ref="G168:H168"/>
    <mergeCell ref="J168:K168"/>
    <mergeCell ref="L168:M168"/>
    <mergeCell ref="P168:Q168"/>
    <mergeCell ref="G175:H175"/>
    <mergeCell ref="J175:K175"/>
    <mergeCell ref="L163:S163"/>
    <mergeCell ref="L165:M165"/>
    <mergeCell ref="P165:Q165"/>
    <mergeCell ref="L166:M166"/>
    <mergeCell ref="P166:Q166"/>
    <mergeCell ref="L167:M167"/>
    <mergeCell ref="P167:Q167"/>
    <mergeCell ref="L164:M164"/>
    <mergeCell ref="P164:Q164"/>
    <mergeCell ref="G161:H161"/>
    <mergeCell ref="J161:K161"/>
    <mergeCell ref="L161:M161"/>
    <mergeCell ref="P161:Q161"/>
    <mergeCell ref="L162:M162"/>
    <mergeCell ref="P162:Q162"/>
    <mergeCell ref="L155:M155"/>
    <mergeCell ref="P155:Q155"/>
    <mergeCell ref="L156:S156"/>
    <mergeCell ref="L158:M158"/>
    <mergeCell ref="P158:Q158"/>
    <mergeCell ref="L157:M157"/>
    <mergeCell ref="P157:Q157"/>
    <mergeCell ref="A159:F160"/>
    <mergeCell ref="L159:M159"/>
    <mergeCell ref="P159:Q159"/>
    <mergeCell ref="L160:M160"/>
    <mergeCell ref="P160:Q160"/>
    <mergeCell ref="L152:M152"/>
    <mergeCell ref="P152:Q152"/>
    <mergeCell ref="L153:M153"/>
    <mergeCell ref="P153:Q153"/>
    <mergeCell ref="L154:M154"/>
    <mergeCell ref="P154:Q154"/>
    <mergeCell ref="C148:F148"/>
    <mergeCell ref="L148:M148"/>
    <mergeCell ref="P148:Q148"/>
    <mergeCell ref="L149:S149"/>
    <mergeCell ref="G151:H151"/>
    <mergeCell ref="J151:K151"/>
    <mergeCell ref="L151:M151"/>
    <mergeCell ref="P151:Q151"/>
    <mergeCell ref="L150:M150"/>
    <mergeCell ref="P150:Q150"/>
    <mergeCell ref="L145:M145"/>
    <mergeCell ref="P145:Q145"/>
    <mergeCell ref="L146:M146"/>
    <mergeCell ref="P146:Q146"/>
    <mergeCell ref="C147:F147"/>
    <mergeCell ref="L147:M147"/>
    <mergeCell ref="P147:Q147"/>
    <mergeCell ref="L140:M140"/>
    <mergeCell ref="P140:Q140"/>
    <mergeCell ref="L141:S141"/>
    <mergeCell ref="L142:S142"/>
    <mergeCell ref="L144:M144"/>
    <mergeCell ref="P144:Q144"/>
    <mergeCell ref="L143:M143"/>
    <mergeCell ref="P143:Q143"/>
    <mergeCell ref="L135:S135"/>
    <mergeCell ref="L137:M137"/>
    <mergeCell ref="P137:Q137"/>
    <mergeCell ref="L138:M138"/>
    <mergeCell ref="P138:Q138"/>
    <mergeCell ref="L139:M139"/>
    <mergeCell ref="P139:Q139"/>
    <mergeCell ref="L130:M130"/>
    <mergeCell ref="P130:Q130"/>
    <mergeCell ref="L131:M131"/>
    <mergeCell ref="P131:Q131"/>
    <mergeCell ref="L132:M132"/>
    <mergeCell ref="P132:Q132"/>
    <mergeCell ref="L126:M126"/>
    <mergeCell ref="P126:Q126"/>
    <mergeCell ref="L127:M127"/>
    <mergeCell ref="P127:Q127"/>
    <mergeCell ref="L129:M129"/>
    <mergeCell ref="P129:Q129"/>
    <mergeCell ref="C121:F121"/>
    <mergeCell ref="L121:S121"/>
    <mergeCell ref="C122:F122"/>
    <mergeCell ref="L124:M124"/>
    <mergeCell ref="P124:Q124"/>
    <mergeCell ref="G125:H125"/>
    <mergeCell ref="L125:M125"/>
    <mergeCell ref="P125:Q125"/>
    <mergeCell ref="C118:F118"/>
    <mergeCell ref="G119:H119"/>
    <mergeCell ref="L119:M119"/>
    <mergeCell ref="P119:Q119"/>
    <mergeCell ref="L120:M120"/>
    <mergeCell ref="P120:Q120"/>
    <mergeCell ref="C115:F115"/>
    <mergeCell ref="L115:M115"/>
    <mergeCell ref="P115:Q115"/>
    <mergeCell ref="L116:M116"/>
    <mergeCell ref="P116:Q116"/>
    <mergeCell ref="C117:F117"/>
    <mergeCell ref="L117:S117"/>
    <mergeCell ref="C112:F112"/>
    <mergeCell ref="L112:M112"/>
    <mergeCell ref="P112:Q112"/>
    <mergeCell ref="L113:M113"/>
    <mergeCell ref="P113:Q113"/>
    <mergeCell ref="C114:F114"/>
    <mergeCell ref="L114:M114"/>
    <mergeCell ref="P114:Q114"/>
    <mergeCell ref="L109:M109"/>
    <mergeCell ref="P109:Q109"/>
    <mergeCell ref="L110:M110"/>
    <mergeCell ref="P110:Q110"/>
    <mergeCell ref="C111:F111"/>
    <mergeCell ref="L111:M111"/>
    <mergeCell ref="P111:Q111"/>
    <mergeCell ref="G106:H106"/>
    <mergeCell ref="L106:M106"/>
    <mergeCell ref="P106:Q106"/>
    <mergeCell ref="L107:M107"/>
    <mergeCell ref="P107:Q107"/>
    <mergeCell ref="L108:M108"/>
    <mergeCell ref="P108:Q108"/>
    <mergeCell ref="L103:M103"/>
    <mergeCell ref="P103:Q103"/>
    <mergeCell ref="L104:M104"/>
    <mergeCell ref="P104:Q104"/>
    <mergeCell ref="L105:M105"/>
    <mergeCell ref="P105:Q105"/>
    <mergeCell ref="L100:M100"/>
    <mergeCell ref="P100:Q100"/>
    <mergeCell ref="L101:M101"/>
    <mergeCell ref="P101:Q101"/>
    <mergeCell ref="L102:M102"/>
    <mergeCell ref="P102:Q102"/>
    <mergeCell ref="L97:M97"/>
    <mergeCell ref="P97:Q97"/>
    <mergeCell ref="L98:M98"/>
    <mergeCell ref="P98:Q98"/>
    <mergeCell ref="L99:M99"/>
    <mergeCell ref="P99:Q99"/>
    <mergeCell ref="L94:M94"/>
    <mergeCell ref="P94:Q94"/>
    <mergeCell ref="L95:M95"/>
    <mergeCell ref="P95:Q95"/>
    <mergeCell ref="L96:M96"/>
    <mergeCell ref="P96:Q96"/>
    <mergeCell ref="L92:M92"/>
    <mergeCell ref="P92:Q92"/>
    <mergeCell ref="G93:H93"/>
    <mergeCell ref="J93:K93"/>
    <mergeCell ref="L93:M93"/>
    <mergeCell ref="P93:Q93"/>
    <mergeCell ref="L89:M89"/>
    <mergeCell ref="P89:Q89"/>
    <mergeCell ref="L90:M90"/>
    <mergeCell ref="P90:Q90"/>
    <mergeCell ref="G91:H91"/>
    <mergeCell ref="L91:M91"/>
    <mergeCell ref="P91:Q91"/>
    <mergeCell ref="L86:M86"/>
    <mergeCell ref="P86:Q86"/>
    <mergeCell ref="L87:M87"/>
    <mergeCell ref="P87:Q87"/>
    <mergeCell ref="L88:M88"/>
    <mergeCell ref="P88:Q88"/>
    <mergeCell ref="L81:M81"/>
    <mergeCell ref="P81:Q81"/>
    <mergeCell ref="L82:S82"/>
    <mergeCell ref="L84:M84"/>
    <mergeCell ref="P84:Q84"/>
    <mergeCell ref="L85:M85"/>
    <mergeCell ref="P85:Q85"/>
    <mergeCell ref="L79:M79"/>
    <mergeCell ref="P79:Q79"/>
    <mergeCell ref="G80:H80"/>
    <mergeCell ref="J80:K80"/>
    <mergeCell ref="L80:M80"/>
    <mergeCell ref="P80:Q80"/>
    <mergeCell ref="L76:M76"/>
    <mergeCell ref="P76:Q76"/>
    <mergeCell ref="L77:M77"/>
    <mergeCell ref="P77:Q77"/>
    <mergeCell ref="L78:M78"/>
    <mergeCell ref="P78:Q78"/>
    <mergeCell ref="L73:M73"/>
    <mergeCell ref="P73:Q73"/>
    <mergeCell ref="L74:M74"/>
    <mergeCell ref="P74:Q74"/>
    <mergeCell ref="L75:M75"/>
    <mergeCell ref="P75:Q75"/>
    <mergeCell ref="L67:M67"/>
    <mergeCell ref="P67:Q67"/>
    <mergeCell ref="L68:S68"/>
    <mergeCell ref="L71:M71"/>
    <mergeCell ref="P71:Q71"/>
    <mergeCell ref="P72:Q72"/>
    <mergeCell ref="L64:M64"/>
    <mergeCell ref="P64:Q64"/>
    <mergeCell ref="L65:M65"/>
    <mergeCell ref="P65:Q65"/>
    <mergeCell ref="L66:M66"/>
    <mergeCell ref="P66:Q66"/>
    <mergeCell ref="L61:M61"/>
    <mergeCell ref="P61:Q61"/>
    <mergeCell ref="L62:M62"/>
    <mergeCell ref="P62:Q62"/>
    <mergeCell ref="L63:M63"/>
    <mergeCell ref="P63:Q63"/>
    <mergeCell ref="L55:S55"/>
    <mergeCell ref="L58:M58"/>
    <mergeCell ref="P58:Q58"/>
    <mergeCell ref="P59:Q59"/>
    <mergeCell ref="L60:M60"/>
    <mergeCell ref="P60:Q60"/>
    <mergeCell ref="L52:M52"/>
    <mergeCell ref="P52:Q52"/>
    <mergeCell ref="L53:M53"/>
    <mergeCell ref="P53:Q53"/>
    <mergeCell ref="L54:M54"/>
    <mergeCell ref="P54:Q54"/>
    <mergeCell ref="L49:M49"/>
    <mergeCell ref="P49:Q49"/>
    <mergeCell ref="L50:M50"/>
    <mergeCell ref="P50:Q50"/>
    <mergeCell ref="L51:M51"/>
    <mergeCell ref="P51:Q51"/>
    <mergeCell ref="L46:M46"/>
    <mergeCell ref="P46:Q46"/>
    <mergeCell ref="L47:M47"/>
    <mergeCell ref="P47:Q47"/>
    <mergeCell ref="G48:H48"/>
    <mergeCell ref="J48:K48"/>
    <mergeCell ref="L48:M48"/>
    <mergeCell ref="P48:Q48"/>
    <mergeCell ref="A43:K43"/>
    <mergeCell ref="L43:M43"/>
    <mergeCell ref="P43:Q43"/>
    <mergeCell ref="L44:M44"/>
    <mergeCell ref="P44:Q44"/>
    <mergeCell ref="L45:M45"/>
    <mergeCell ref="P45:Q45"/>
    <mergeCell ref="L40:M40"/>
    <mergeCell ref="P40:Q40"/>
    <mergeCell ref="L41:M41"/>
    <mergeCell ref="P41:Q41"/>
    <mergeCell ref="L42:M42"/>
    <mergeCell ref="P42:Q42"/>
    <mergeCell ref="L37:M37"/>
    <mergeCell ref="P37:Q37"/>
    <mergeCell ref="L38:M38"/>
    <mergeCell ref="P38:Q38"/>
    <mergeCell ref="L39:M39"/>
    <mergeCell ref="P39:Q39"/>
    <mergeCell ref="G35:H35"/>
    <mergeCell ref="J35:K35"/>
    <mergeCell ref="L35:M35"/>
    <mergeCell ref="P35:Q35"/>
    <mergeCell ref="L36:M36"/>
    <mergeCell ref="P36:Q36"/>
    <mergeCell ref="L32:M32"/>
    <mergeCell ref="N32:O32"/>
    <mergeCell ref="P32:Q32"/>
    <mergeCell ref="L33:M33"/>
    <mergeCell ref="P33:Q33"/>
    <mergeCell ref="P34:Q34"/>
    <mergeCell ref="L28:M28"/>
    <mergeCell ref="P28:Q28"/>
    <mergeCell ref="L30:M30"/>
    <mergeCell ref="P30:Q30"/>
    <mergeCell ref="L31:M31"/>
    <mergeCell ref="P31:Q31"/>
    <mergeCell ref="A23:K23"/>
    <mergeCell ref="L23:S23"/>
    <mergeCell ref="L24:S24"/>
    <mergeCell ref="G25:H25"/>
    <mergeCell ref="J25:K25"/>
    <mergeCell ref="L27:M27"/>
    <mergeCell ref="P27:Q27"/>
    <mergeCell ref="L20:M20"/>
    <mergeCell ref="P20:Q20"/>
    <mergeCell ref="L21:M21"/>
    <mergeCell ref="P21:Q21"/>
    <mergeCell ref="L22:M22"/>
    <mergeCell ref="P22:Q22"/>
    <mergeCell ref="D16:K19"/>
    <mergeCell ref="L16:M16"/>
    <mergeCell ref="P16:Q16"/>
    <mergeCell ref="L17:M17"/>
    <mergeCell ref="P17:Q17"/>
    <mergeCell ref="L18:M18"/>
    <mergeCell ref="P18:Q18"/>
    <mergeCell ref="L19:M19"/>
    <mergeCell ref="P19:Q19"/>
    <mergeCell ref="A14:C14"/>
    <mergeCell ref="L14:M14"/>
    <mergeCell ref="P14:Q14"/>
    <mergeCell ref="A15:C15"/>
    <mergeCell ref="L15:M15"/>
    <mergeCell ref="P15:Q15"/>
    <mergeCell ref="A12:C12"/>
    <mergeCell ref="D12:K12"/>
    <mergeCell ref="L12:M12"/>
    <mergeCell ref="P12:Q12"/>
    <mergeCell ref="A13:C13"/>
    <mergeCell ref="D13:K13"/>
    <mergeCell ref="P13:Q13"/>
    <mergeCell ref="A10:C10"/>
    <mergeCell ref="D10:K10"/>
    <mergeCell ref="A11:C11"/>
    <mergeCell ref="D11:K11"/>
    <mergeCell ref="E6:G6"/>
    <mergeCell ref="H6:J6"/>
    <mergeCell ref="L6:S7"/>
    <mergeCell ref="A7:C7"/>
    <mergeCell ref="A8:C8"/>
    <mergeCell ref="D8:K8"/>
    <mergeCell ref="L8:S8"/>
    <mergeCell ref="L1:S5"/>
    <mergeCell ref="A3:C3"/>
    <mergeCell ref="D3:K3"/>
    <mergeCell ref="A4:C4"/>
    <mergeCell ref="D4:K4"/>
    <mergeCell ref="E5:G5"/>
    <mergeCell ref="H5:J5"/>
    <mergeCell ref="A9:C9"/>
    <mergeCell ref="D9:K9"/>
  </mergeCells>
  <dataValidations count="4">
    <dataValidation errorStyle="warning" allowBlank="1" showInputMessage="1" showErrorMessage="1" errorTitle="Insert operator type" error="Please, insert an operator type from the list" sqref="E5:J6"/>
    <dataValidation type="list" allowBlank="1" showInputMessage="1" showErrorMessage="1" errorTitle="Insert operator type" error="Please, insert an operator type from the list" sqref="D6">
      <formula1>"MNO, MVNO, MVNE,"</formula1>
    </dataValidation>
    <dataValidation type="list" showInputMessage="1" showErrorMessage="1" sqref="D5">
      <formula1>"AT, BE, BG, CH, CY, CZ, DE, DK, EE, EL, ES, FI, FR, HR, HU, ICE, IE, IT, LI, LT, LU, LV, MT, NL, NO, PL, PT, RO, SE, SI, SK, UK,"</formula1>
    </dataValidation>
    <dataValidation type="list" allowBlank="1" showInputMessage="1" showErrorMessage="1" sqref="G276 I276">
      <formula1>"YES, NO,"</formula1>
    </dataValidation>
  </dataValidations>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6" operator="containsText" text="some values under 3.1.3 do not add up" id="{46DB6BFC-F57C-4288-8E5D-CE22440F57A0}">
            <xm:f>NOT(ISERROR(SEARCH("some values under 3.1.3 do not add up",'\\sshare1.rtr.at\p-lw\21 data collection\[Austria.xlsx]Summary MVNOs'!#REF!)))</xm:f>
            <x14:dxf>
              <fill>
                <patternFill>
                  <bgColor rgb="FFFFFF00"/>
                </patternFill>
              </fill>
            </x14:dxf>
          </x14:cfRule>
          <xm:sqref>O146:O148</xm:sqref>
        </x14:conditionalFormatting>
        <x14:conditionalFormatting xmlns:xm="http://schemas.microsoft.com/office/excel/2006/main">
          <x14:cfRule type="containsText" priority="5" operator="containsText" text="(data value does not fall within the expected range)" id="{CAB51D1B-55DA-4052-A5A1-1F735DEA0077}">
            <xm:f>NOT(ISERROR(SEARCH("(data value does not fall within the expected range)",'\\sshare1.rtr.at\p-lw\21 data collection\[Austria.xlsx]Summary MVNOs'!#REF!)))</xm:f>
            <x14:dxf>
              <fill>
                <patternFill>
                  <bgColor rgb="FFFFFF00"/>
                </patternFill>
              </fill>
            </x14:dxf>
          </x14:cfRule>
          <xm:sqref>O27:O28 S27:S28 O30:O31 O18 S18 O33:O54 S30:S54 O58 S58 O60:O67 S60:S67 O71 S71 S73:S81 O73:O81 O84:O115 S84:S116 O124:O127 S124:S127 O129:O134 S129:S134 O137:O140 S137:S140 S144:S148 O143:O145 O150:O155 O157:O162 S151:S155 S158:S162</xm:sqref>
        </x14:conditionalFormatting>
        <x14:conditionalFormatting xmlns:xm="http://schemas.microsoft.com/office/excel/2006/main">
          <x14:cfRule type="containsText" priority="1" operator="containsText" text="(data value does not fall within the expected range)" id="{04C3801D-F277-47AA-96F7-78045059F59C}">
            <xm:f>NOT(ISERROR(SEARCH("(data value does not fall within the expected range)",'\\sshare1.rtr.at\p-lw\21 data collection\[Austria.xlsx]Summary MVNOs'!#REF!)))</xm:f>
            <x14:dxf>
              <fill>
                <patternFill>
                  <bgColor rgb="FFFFFF00"/>
                </patternFill>
              </fill>
            </x14:dxf>
          </x14:cfRule>
          <xm:sqref>O164:O165</xm:sqref>
        </x14:conditionalFormatting>
        <x14:conditionalFormatting xmlns:xm="http://schemas.microsoft.com/office/excel/2006/main">
          <x14:cfRule type="containsText" priority="3" operator="containsText" text="(data value in N11 does not fall within the expected range)" id="{4739B285-A891-4F03-8564-E6F4C65D9161}">
            <xm:f>NOT(ISERROR(SEARCH("(data value in N11 does not fall within the expected range)",'\\sshare1.rtr.at\p-lw\21 data collection\[Austria.xlsx]Summary MVNOs'!#REF!)))</xm:f>
            <x14:dxf>
              <fill>
                <patternFill>
                  <bgColor rgb="FFFFFF00"/>
                </patternFill>
              </fill>
            </x14:dxf>
          </x14:cfRule>
          <xm:sqref>O11</xm:sqref>
        </x14:conditionalFormatting>
        <x14:conditionalFormatting xmlns:xm="http://schemas.microsoft.com/office/excel/2006/main">
          <x14:cfRule type="containsText" priority="4" operator="containsText" text="(data value in Q11 does not fall within the expected range)" id="{52DD58B9-B59F-4657-8013-AE5F4FA55457}">
            <xm:f>NOT(ISERROR(SEARCH("(data value in Q11 does not fall within the expected range)",'\\sshare1.rtr.at\p-lw\21 data collection\[Austria.xlsx]Summary MVNOs'!#REF!)))</xm:f>
            <x14:dxf>
              <fill>
                <patternFill>
                  <bgColor rgb="FFFFFF00"/>
                </patternFill>
              </fill>
            </x14:dxf>
          </x14:cfRule>
          <xm:sqref>S11</xm:sqref>
        </x14:conditionalFormatting>
        <x14:conditionalFormatting xmlns:xm="http://schemas.microsoft.com/office/excel/2006/main">
          <x14:cfRule type="containsText" priority="2" operator="containsText" text="(data value does not fall within the expected range)" id="{DAF18560-AB53-498E-A43F-357797C82E4F}">
            <xm:f>NOT(ISERROR(SEARCH("(data value does not fall within the expected range)",'\\sshare1.rtr.at\p-lw\21 data collection\[Austria.xlsx]Summary MVNOs'!#REF!)))</xm:f>
            <x14:dxf>
              <fill>
                <patternFill>
                  <bgColor rgb="FFFFFF00"/>
                </patternFill>
              </fill>
            </x14:dxf>
          </x14:cfRule>
          <xm:sqref>O166:O168 S164:S168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Exchange rates</vt:lpstr>
      <vt:lpstr>Totals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KOWALSKI</dc:creator>
  <cp:lastModifiedBy>Nerijus KARKLAS</cp:lastModifiedBy>
  <dcterms:created xsi:type="dcterms:W3CDTF">2019-10-02T10:59:42Z</dcterms:created>
  <dcterms:modified xsi:type="dcterms:W3CDTF">2020-03-17T08:30:33Z</dcterms:modified>
</cp:coreProperties>
</file>