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Directia Relatii Publice\Serviciul Comunicare\Playground\de citit\Noul SITE\ANCOM\"/>
    </mc:Choice>
  </mc:AlternateContent>
  <bookViews>
    <workbookView xWindow="0" yWindow="0" windowWidth="25200" windowHeight="11595"/>
  </bookViews>
  <sheets>
    <sheet name="Sheet1" sheetId="1" r:id="rId1"/>
  </sheets>
  <definedNames>
    <definedName name="_xlnm.Print_Area" localSheetId="0">Sheet1!$A$1:$D$205</definedName>
    <definedName name="_xlnm.Print_Titles" localSheetId="0">Sheet1!$9:$10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3" i="1" l="1"/>
  <c r="D25" i="1" l="1"/>
  <c r="D100" i="1" l="1"/>
  <c r="D42" i="1" l="1"/>
  <c r="D41" i="1"/>
  <c r="D60" i="1"/>
  <c r="D59" i="1"/>
  <c r="D165" i="1" l="1"/>
  <c r="D163" i="1" s="1"/>
  <c r="D166" i="1"/>
  <c r="D164" i="1" s="1"/>
  <c r="D53" i="1" l="1"/>
  <c r="D20" i="1" l="1"/>
  <c r="D22" i="1"/>
  <c r="D157" i="1"/>
  <c r="D158" i="1"/>
  <c r="D11" i="1" l="1"/>
  <c r="D54" i="1"/>
  <c r="D104" i="1" l="1"/>
  <c r="D39" i="1" l="1"/>
  <c r="D40" i="1"/>
  <c r="D118" i="1"/>
  <c r="D117" i="1"/>
  <c r="D123" i="1"/>
  <c r="D140" i="1"/>
  <c r="D138" i="1" s="1"/>
  <c r="D139" i="1"/>
  <c r="D137" i="1" s="1"/>
  <c r="D146" i="1"/>
  <c r="D144" i="1" s="1"/>
  <c r="D145" i="1"/>
  <c r="D143" i="1" s="1"/>
  <c r="D152" i="1"/>
  <c r="D150" i="1" s="1"/>
  <c r="D151" i="1"/>
  <c r="D149" i="1" s="1"/>
  <c r="D156" i="1"/>
  <c r="D155" i="1"/>
  <c r="D172" i="1"/>
  <c r="D171" i="1"/>
  <c r="D194" i="1"/>
  <c r="D192" i="1" s="1"/>
  <c r="D190" i="1" s="1"/>
  <c r="D36" i="1" s="1"/>
  <c r="D193" i="1"/>
  <c r="D191" i="1" s="1"/>
  <c r="D189" i="1" s="1"/>
  <c r="D35" i="1" s="1"/>
  <c r="D179" i="1" l="1"/>
  <c r="D177" i="1" s="1"/>
  <c r="D175" i="1" s="1"/>
  <c r="D33" i="1" s="1"/>
  <c r="D180" i="1" l="1"/>
  <c r="D178" i="1" s="1"/>
  <c r="D176" i="1" s="1"/>
  <c r="D34" i="1" s="1"/>
  <c r="D75" i="1" l="1"/>
  <c r="D76" i="1"/>
  <c r="D124" i="1" l="1"/>
  <c r="D74" i="1" s="1"/>
  <c r="D99" i="1" l="1"/>
  <c r="D73" i="1" s="1"/>
  <c r="D37" i="1" s="1"/>
  <c r="D31" i="1" s="1"/>
  <c r="D29" i="1" s="1"/>
  <c r="D38" i="1"/>
  <c r="D32" i="1" s="1"/>
  <c r="D30" i="1" s="1"/>
  <c r="D198" i="1" s="1"/>
  <c r="D197" i="1" l="1"/>
</calcChain>
</file>

<file path=xl/sharedStrings.xml><?xml version="1.0" encoding="utf-8"?>
<sst xmlns="http://schemas.openxmlformats.org/spreadsheetml/2006/main" count="386" uniqueCount="215">
  <si>
    <t>BUGETUL DE VENITURI ȘI CHELTUIELI</t>
  </si>
  <si>
    <t>Denumirea indicatorilor</t>
  </si>
  <si>
    <t>I. Credite de angajament</t>
  </si>
  <si>
    <t>COD</t>
  </si>
  <si>
    <t>II. Credite    bugetare</t>
  </si>
  <si>
    <t>VENITURI - TOTALE</t>
  </si>
  <si>
    <t>Venituri din cota pe cifra de afaceri  în domeniul comunicaţiilor electronice</t>
  </si>
  <si>
    <t>12.10.08</t>
  </si>
  <si>
    <t>Tarife de utilizare a spectrului și a resurselor  de numerotație</t>
  </si>
  <si>
    <t>30.10.14</t>
  </si>
  <si>
    <t>31.10.03</t>
  </si>
  <si>
    <t>Tarife de monitorizare</t>
  </si>
  <si>
    <t>34.10.03</t>
  </si>
  <si>
    <t>35.10.01.02</t>
  </si>
  <si>
    <t>Venituri din producerea riscurilor asigurate</t>
  </si>
  <si>
    <t>36.10.04</t>
  </si>
  <si>
    <t>Alte venituri</t>
  </si>
  <si>
    <t>36.10.50</t>
  </si>
  <si>
    <t>39.10.01</t>
  </si>
  <si>
    <t>I</t>
  </si>
  <si>
    <t>85.10.01</t>
  </si>
  <si>
    <t>II</t>
  </si>
  <si>
    <t>CHELTUIELI CURENTE</t>
  </si>
  <si>
    <t>01</t>
  </si>
  <si>
    <t>CHELTUIELI DE CAPITAL</t>
  </si>
  <si>
    <t>70</t>
  </si>
  <si>
    <t>OPERAȚIUNI FINANCIARE</t>
  </si>
  <si>
    <t>79</t>
  </si>
  <si>
    <t>CHELTUIELI CURENTE - TOTAL, din care:</t>
  </si>
  <si>
    <t>TITLUL I.                                                                        CHELTUIELI   DE  PERSONAL</t>
  </si>
  <si>
    <t>10</t>
  </si>
  <si>
    <t>Cheltuieli salariale în bani</t>
  </si>
  <si>
    <t>10.01</t>
  </si>
  <si>
    <t>Salarii de bază</t>
  </si>
  <si>
    <t>10.01.01</t>
  </si>
  <si>
    <t>Fond de premii</t>
  </si>
  <si>
    <t>10.01.08</t>
  </si>
  <si>
    <t>Indemnizaţii de delegare</t>
  </si>
  <si>
    <t>10.01.13</t>
  </si>
  <si>
    <t xml:space="preserve">Alte drepturi salariale în bani </t>
  </si>
  <si>
    <t>10.01.30</t>
  </si>
  <si>
    <t>Cheltuieli  salariale în natură</t>
  </si>
  <si>
    <t>10.02</t>
  </si>
  <si>
    <t>Tichete de masă</t>
  </si>
  <si>
    <t>10.02.01</t>
  </si>
  <si>
    <t>Contribuţii</t>
  </si>
  <si>
    <t>10.03</t>
  </si>
  <si>
    <t>Contribuţii de asigurări sociale de stat</t>
  </si>
  <si>
    <t>10.03.01</t>
  </si>
  <si>
    <t>Contribuţii de asigurări de somaj</t>
  </si>
  <si>
    <t>10.03.02</t>
  </si>
  <si>
    <t>Contribuţii de asigurări sociale de sănătate</t>
  </si>
  <si>
    <t>10.03.03</t>
  </si>
  <si>
    <t>Contribuţii de asigurări  pentru accidente de muncă şi boli profesionale</t>
  </si>
  <si>
    <t>10.03.04</t>
  </si>
  <si>
    <t>Contribuţii pentru concedii şi indemnizaţii</t>
  </si>
  <si>
    <t>10.03.06</t>
  </si>
  <si>
    <t>TITLUL II. BUNURI ŞI SERVICII</t>
  </si>
  <si>
    <t>20</t>
  </si>
  <si>
    <t>Bunuri şi servicii</t>
  </si>
  <si>
    <t>20.01</t>
  </si>
  <si>
    <t>Furnituri de birou</t>
  </si>
  <si>
    <t>20.01.01</t>
  </si>
  <si>
    <t>Materiale pentru curăţenie</t>
  </si>
  <si>
    <t>20.01.02</t>
  </si>
  <si>
    <t>Incălzit, iluminat şi forţă motrică</t>
  </si>
  <si>
    <t>20.01.03</t>
  </si>
  <si>
    <t>Apă, canal şi salubritate</t>
  </si>
  <si>
    <t>20.01.04</t>
  </si>
  <si>
    <t>Carburanţi şi lubrifianţi</t>
  </si>
  <si>
    <t>20.01.05</t>
  </si>
  <si>
    <t>Piese de schimb</t>
  </si>
  <si>
    <t>20.01.06</t>
  </si>
  <si>
    <t>Transport</t>
  </si>
  <si>
    <t>20.01.07</t>
  </si>
  <si>
    <t>Poştă, telecomunicaţii, radio, tv, internet</t>
  </si>
  <si>
    <t>20.01.08</t>
  </si>
  <si>
    <t>20.01.09</t>
  </si>
  <si>
    <t>Alte bunuri şi servicii pentru întreţinere şi funcţionare</t>
  </si>
  <si>
    <t>20.01.30</t>
  </si>
  <si>
    <t>Reparaţii curente</t>
  </si>
  <si>
    <t>20.02</t>
  </si>
  <si>
    <t>Bunuri de natura obiectelor de inventar</t>
  </si>
  <si>
    <t>20.05</t>
  </si>
  <si>
    <t>Alte obiecte de inventar</t>
  </si>
  <si>
    <t>20.05.30</t>
  </si>
  <si>
    <t>20.06</t>
  </si>
  <si>
    <t>Deplasări interne, detaşări, transferări</t>
  </si>
  <si>
    <t>20.06.01</t>
  </si>
  <si>
    <t>Deplasări în străinătate</t>
  </si>
  <si>
    <t>20.06.02</t>
  </si>
  <si>
    <t>Cărţi, publicaţii şi materiale documentare</t>
  </si>
  <si>
    <t>20.11</t>
  </si>
  <si>
    <t>Consultanţă şi expertiză</t>
  </si>
  <si>
    <t>20.12</t>
  </si>
  <si>
    <t>Pregătire profesională</t>
  </si>
  <si>
    <t>20.13</t>
  </si>
  <si>
    <t>Protecţia muncii</t>
  </si>
  <si>
    <t>20.14</t>
  </si>
  <si>
    <t>Comisioane şi alte costuri aferente împrumuturilor</t>
  </si>
  <si>
    <t>20.24</t>
  </si>
  <si>
    <t>Comisioane şi alte costuri aferente împrumuturilor externe</t>
  </si>
  <si>
    <t>20.24.01</t>
  </si>
  <si>
    <t>Cheltuieli judiciare şi extrajudiciare derivate din acţiuni în reprezentarea intereselor statului, potrivit dispoziţiilor legale</t>
  </si>
  <si>
    <t>20.25</t>
  </si>
  <si>
    <t>Alte chetuieli</t>
  </si>
  <si>
    <t>20.30</t>
  </si>
  <si>
    <t>Reclamă şi publicitate</t>
  </si>
  <si>
    <t>20.30.01</t>
  </si>
  <si>
    <t>Protocol şi reprezentare</t>
  </si>
  <si>
    <t>20.30.02</t>
  </si>
  <si>
    <t>Prime de asigurare non-viață</t>
  </si>
  <si>
    <t>20.30.03</t>
  </si>
  <si>
    <t>Chirii</t>
  </si>
  <si>
    <t>20.30.04</t>
  </si>
  <si>
    <t>Executarea silită a creanţelor bugetare</t>
  </si>
  <si>
    <t>Alte cheltuieli cu bunuri si servicii</t>
  </si>
  <si>
    <t>20.30.30</t>
  </si>
  <si>
    <t>TITLUL III. DOBÂNZI</t>
  </si>
  <si>
    <t>30</t>
  </si>
  <si>
    <t>Dobânzi aferente datoriei publice externe</t>
  </si>
  <si>
    <t>30.02</t>
  </si>
  <si>
    <t>Dobânzi aferente creditelor externe contractate de ordonatorii de credite</t>
  </si>
  <si>
    <t>30.02.02</t>
  </si>
  <si>
    <t>TITLUL VI. TRANSFERURI ÎNTRE UNITĂŢI ALE ADMINISTRAŢIEI PUBLICE</t>
  </si>
  <si>
    <t>51</t>
  </si>
  <si>
    <t>Transferuri curente</t>
  </si>
  <si>
    <t>51.01</t>
  </si>
  <si>
    <t>Transferuri către instituţii publice</t>
  </si>
  <si>
    <t>51.01.01</t>
  </si>
  <si>
    <t xml:space="preserve">TITLUL VII. ALTE TRANSFERURI </t>
  </si>
  <si>
    <t>55</t>
  </si>
  <si>
    <t>55.02</t>
  </si>
  <si>
    <t>Contribuții și cotizații la organisme internaționale</t>
  </si>
  <si>
    <t>55.02.01</t>
  </si>
  <si>
    <t>TITLUL IX. ASISTENŢĂ  SOCIALĂ</t>
  </si>
  <si>
    <t>57</t>
  </si>
  <si>
    <t>Ajutoare sociale</t>
  </si>
  <si>
    <t>57.02</t>
  </si>
  <si>
    <t>Ajutoare sociale  în numerar</t>
  </si>
  <si>
    <t>57.02.01</t>
  </si>
  <si>
    <t>59</t>
  </si>
  <si>
    <t>Despăgubiri civile</t>
  </si>
  <si>
    <t>59.17</t>
  </si>
  <si>
    <t>71</t>
  </si>
  <si>
    <t>71.01</t>
  </si>
  <si>
    <t>Construcţii</t>
  </si>
  <si>
    <t>71.01.01</t>
  </si>
  <si>
    <t>Maşini, echipamente şi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</si>
  <si>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</si>
  <si>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</si>
  <si>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</si>
  <si>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</si>
  <si>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</si>
  <si>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OPERAŢIUNI FINANCIARE</t>
  </si>
  <si>
    <t>81</t>
  </si>
  <si>
    <t>Rambursări de credite externe</t>
  </si>
  <si>
    <t>81.01</t>
  </si>
  <si>
    <t>Rambursări de credite externe contractate de ordonatorii de credite</t>
  </si>
  <si>
    <t>81.01.01</t>
  </si>
  <si>
    <t>Excedent</t>
  </si>
  <si>
    <t>Deficit</t>
  </si>
  <si>
    <t>Anexa  1</t>
  </si>
  <si>
    <t>Venituri din amenzi și alte sancțiuni aplicate de către alte instituții de specialitate</t>
  </si>
  <si>
    <t>Venituri din valorificarea unor bunuri ale instituțiilor publice</t>
  </si>
  <si>
    <t>Materiale şi prestări de servicii cu caracter funcţional</t>
  </si>
  <si>
    <t>Deplasări, detaşări, transferări</t>
  </si>
  <si>
    <t>TITLUL XI. ALTE CHELTUIELI</t>
  </si>
  <si>
    <t>TITLUL XIII. ACTIVE NEFINANCIARE</t>
  </si>
  <si>
    <t>TITLUL XVII. RAMBURSĂRI DE CREDITE</t>
  </si>
  <si>
    <t>REZERVE,EXCEDENT/DEFICIT</t>
  </si>
  <si>
    <t>96.10</t>
  </si>
  <si>
    <t>98.10</t>
  </si>
  <si>
    <t>99.10</t>
  </si>
  <si>
    <t>20.30.09</t>
  </si>
  <si>
    <t>10.01.06</t>
  </si>
  <si>
    <t>Alte  sporuri</t>
  </si>
  <si>
    <t>10.02.06</t>
  </si>
  <si>
    <t>Vouchere de vacanță</t>
  </si>
  <si>
    <t>42.10</t>
  </si>
  <si>
    <t>42.10.39</t>
  </si>
  <si>
    <t>45.10</t>
  </si>
  <si>
    <t>45.10.01</t>
  </si>
  <si>
    <t>Subvenţii de la bugetul de stat</t>
  </si>
  <si>
    <t>Subvenţii de la bugetulul de stat  către instituţii publice finanţate parţial sau integral din venituri proprii pentru proiecte finanţate din FEN postaderare</t>
  </si>
  <si>
    <t xml:space="preserve">Fondul European de Dezvoltare  Regională </t>
  </si>
  <si>
    <t>TOTAL CHELTUIELI - COMUNICAȚII</t>
  </si>
  <si>
    <t xml:space="preserve">Tichete de creșă și tichete sociale pentru grădiniță </t>
  </si>
  <si>
    <t>57.02.03</t>
  </si>
  <si>
    <t>45.10.01.02</t>
  </si>
  <si>
    <t>Sume primite de la UE/alți donatori în contul plăţilor efectuate și prefinanțări</t>
  </si>
  <si>
    <t>- mii lei -</t>
  </si>
  <si>
    <t>TITLUL X.PROIECTE CU FINANȚARE DIN FONDURI EXTERNE NERAMBURSABILE AFERENTE CADRULUI FINANCIAR 2014-2020</t>
  </si>
  <si>
    <t>58</t>
  </si>
  <si>
    <t>Finanțare externă nerambursabilă</t>
  </si>
  <si>
    <t>Sume primite în contul plăţilor efectuate în anii anteriori</t>
  </si>
  <si>
    <t>Alte venituri din dobânzi</t>
  </si>
  <si>
    <t>Transferuri curente în străinătate (către organizații internaționale)</t>
  </si>
  <si>
    <t>Active fixe</t>
  </si>
  <si>
    <t>Mecanismul pentru Interconectarea Europei (MIE)</t>
  </si>
  <si>
    <t>58.30</t>
  </si>
  <si>
    <t>Finanțare națională</t>
  </si>
  <si>
    <t>58.30.01</t>
  </si>
  <si>
    <t>58.30.02</t>
  </si>
  <si>
    <t>Sume primite de la UE/alți donatori în contul plăţilor efectuate și prefinanțări aferente cadrului financiar 2014-2020</t>
  </si>
  <si>
    <t>48.10</t>
  </si>
  <si>
    <t>48.10.19</t>
  </si>
  <si>
    <t>Sume primite în contul plăţilor efectuate în anul curent</t>
  </si>
  <si>
    <t>48.10.19.01</t>
  </si>
  <si>
    <t xml:space="preserve">al Autorității Naționale pentru Administrare și Reglementare în Comunicații                                         pe anul 2018 </t>
  </si>
  <si>
    <t>PROGRAM       2018</t>
  </si>
  <si>
    <t>Contribuția asiguratorie pentru muncă</t>
  </si>
  <si>
    <t>10.03.07</t>
  </si>
  <si>
    <t xml:space="preserve">Sume primite  în contul plăților efectuate în anii anteriori </t>
  </si>
  <si>
    <t>48.10.19.02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</si>
</sst>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charset val="238"/>
      <scheme val="minor"/>
    </font>
    <font>
      <b/>
      <sz val="11"/>
      <name val="Tahoma"/>
      <family val="2"/>
    </font>
    <font>
      <sz val="10"/>
      <name val="Arial"/>
      <family val="2"/>
    </font>
    <font>
      <b/>
      <sz val="11"/>
      <color indexed="8"/>
      <name val="Tahoma"/>
      <family val="2"/>
    </font>
    <font>
      <sz val="10"/>
      <color indexed="8"/>
      <name val="Tahoma"/>
      <family val="2"/>
    </font>
    <font>
      <sz val="11"/>
      <name val="Tahoma"/>
      <family val="2"/>
    </font>
    <font>
      <sz val="11"/>
      <name val="Arial Unicode MS"/>
      <family val="2"/>
    </font>
    <font>
      <sz val="11"/>
      <color indexed="8"/>
      <name val="Tahoma"/>
      <family val="2"/>
    </font>
    <font>
      <b/>
      <sz val="11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2"/>
      <name val="Tahoma"/>
      <family val="2"/>
    </font>
    <font>
      <sz val="12"/>
      <name val="Arial Unicode MS"/>
      <family val="2"/>
    </font>
    <font>
      <b/>
      <sz val="12"/>
      <color indexed="8"/>
      <name val="Tahoma"/>
      <family val="2"/>
    </font>
    <font>
      <b/>
      <sz val="10"/>
      <name val="Arial"/>
      <family val="2"/>
    </font>
    <font>
      <b/>
      <sz val="1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2">
    <xf numFmtId="0" fontId="0" fillId="0" borderId="0" xfId="0"/>
    <xf numFmtId="0" fontId="1" fillId="2" borderId="0" xfId="0" applyFont="1" applyFill="1" applyAlignment="1">
      <alignment horizontal="center"/>
    </xf>
    <xf numFmtId="49" fontId="4" fillId="3" borderId="1" xfId="1" applyNumberFormat="1" applyFont="1" applyFill="1" applyBorder="1" applyAlignment="1">
      <alignment horizontal="center" vertical="top" wrapText="1"/>
    </xf>
    <xf numFmtId="0" fontId="5" fillId="0" borderId="0" xfId="0" applyFont="1" applyBorder="1" applyAlignme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0" fillId="0" borderId="0" xfId="0" applyFont="1"/>
    <xf numFmtId="0" fontId="0" fillId="0" borderId="0" xfId="0" applyFont="1" applyBorder="1"/>
    <xf numFmtId="0" fontId="6" fillId="0" borderId="0" xfId="0" applyFont="1" applyBorder="1" applyAlignme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2" borderId="0" xfId="0" quotePrefix="1" applyFont="1" applyFill="1" applyBorder="1" applyAlignment="1">
      <alignment horizontal="center"/>
    </xf>
    <xf numFmtId="0" fontId="8" fillId="0" borderId="0" xfId="0" applyFont="1"/>
    <xf numFmtId="49" fontId="7" fillId="3" borderId="6" xfId="1" applyNumberFormat="1" applyFont="1" applyFill="1" applyBorder="1" applyAlignment="1">
      <alignment vertical="center" wrapText="1"/>
    </xf>
    <xf numFmtId="49" fontId="7" fillId="3" borderId="6" xfId="1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vertical="center"/>
    </xf>
    <xf numFmtId="3" fontId="5" fillId="2" borderId="4" xfId="0" quotePrefix="1" applyNumberFormat="1" applyFont="1" applyFill="1" applyBorder="1" applyAlignment="1">
      <alignment horizontal="right" vertical="center"/>
    </xf>
    <xf numFmtId="0" fontId="0" fillId="0" borderId="0" xfId="0" applyFont="1" applyFill="1"/>
    <xf numFmtId="0" fontId="1" fillId="3" borderId="4" xfId="0" applyNumberFormat="1" applyFont="1" applyFill="1" applyBorder="1" applyAlignment="1">
      <alignment vertical="center" wrapText="1"/>
    </xf>
    <xf numFmtId="0" fontId="5" fillId="3" borderId="4" xfId="0" applyNumberFormat="1" applyFont="1" applyFill="1" applyBorder="1" applyAlignment="1">
      <alignment vertical="center" wrapText="1"/>
    </xf>
    <xf numFmtId="0" fontId="1" fillId="3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/>
    <xf numFmtId="3" fontId="5" fillId="2" borderId="3" xfId="0" quotePrefix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3" fontId="1" fillId="2" borderId="0" xfId="0" quotePrefix="1" applyNumberFormat="1" applyFont="1" applyFill="1" applyBorder="1" applyAlignment="1">
      <alignment horizontal="right" vertical="center"/>
    </xf>
    <xf numFmtId="0" fontId="6" fillId="0" borderId="0" xfId="0" applyFont="1" applyAlignment="1"/>
    <xf numFmtId="0" fontId="6" fillId="2" borderId="0" xfId="0" applyFont="1" applyFill="1"/>
    <xf numFmtId="0" fontId="5" fillId="0" borderId="0" xfId="0" applyFont="1" applyAlignment="1"/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vertical="center" wrapText="1"/>
    </xf>
    <xf numFmtId="0" fontId="1" fillId="0" borderId="3" xfId="0" applyNumberFormat="1" applyFont="1" applyFill="1" applyBorder="1" applyAlignment="1">
      <alignment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0" fontId="9" fillId="0" borderId="0" xfId="0" applyFont="1"/>
    <xf numFmtId="3" fontId="1" fillId="2" borderId="4" xfId="0" applyNumberFormat="1" applyFont="1" applyFill="1" applyBorder="1" applyAlignment="1">
      <alignment horizontal="right" vertical="center"/>
    </xf>
    <xf numFmtId="0" fontId="9" fillId="0" borderId="0" xfId="0" applyFont="1" applyBorder="1"/>
    <xf numFmtId="0" fontId="10" fillId="0" borderId="0" xfId="0" applyFont="1" applyAlignment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2" borderId="0" xfId="0" applyFont="1" applyFill="1"/>
    <xf numFmtId="0" fontId="3" fillId="0" borderId="0" xfId="1" applyFont="1" applyFill="1" applyBorder="1" applyAlignment="1">
      <alignment horizontal="center" vertical="center" wrapText="1"/>
    </xf>
    <xf numFmtId="0" fontId="13" fillId="0" borderId="0" xfId="0" applyFont="1"/>
    <xf numFmtId="49" fontId="7" fillId="3" borderId="4" xfId="1" applyNumberFormat="1" applyFont="1" applyFill="1" applyBorder="1" applyAlignment="1">
      <alignment vertical="center" wrapText="1"/>
    </xf>
    <xf numFmtId="49" fontId="1" fillId="3" borderId="4" xfId="1" applyNumberFormat="1" applyFont="1" applyFill="1" applyBorder="1" applyAlignment="1">
      <alignment horizontal="center" vertical="center" wrapText="1"/>
    </xf>
    <xf numFmtId="49" fontId="5" fillId="3" borderId="4" xfId="1" applyNumberFormat="1" applyFont="1" applyFill="1" applyBorder="1" applyAlignment="1">
      <alignment horizontal="center" vertical="center" wrapText="1"/>
    </xf>
    <xf numFmtId="49" fontId="3" fillId="3" borderId="4" xfId="1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49" fontId="7" fillId="0" borderId="5" xfId="1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vertical="center"/>
    </xf>
    <xf numFmtId="0" fontId="3" fillId="3" borderId="1" xfId="1" applyFont="1" applyFill="1" applyBorder="1" applyAlignment="1">
      <alignment vertical="center" wrapText="1"/>
    </xf>
    <xf numFmtId="49" fontId="7" fillId="3" borderId="10" xfId="1" applyNumberFormat="1" applyFont="1" applyFill="1" applyBorder="1" applyAlignment="1">
      <alignment vertical="center" wrapText="1"/>
    </xf>
    <xf numFmtId="49" fontId="7" fillId="3" borderId="10" xfId="1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right" vertical="center"/>
    </xf>
    <xf numFmtId="3" fontId="1" fillId="2" borderId="7" xfId="0" applyNumberFormat="1" applyFont="1" applyFill="1" applyBorder="1" applyAlignment="1">
      <alignment horizontal="right" vertical="center"/>
    </xf>
    <xf numFmtId="49" fontId="7" fillId="3" borderId="0" xfId="1" applyNumberFormat="1" applyFont="1" applyFill="1" applyBorder="1" applyAlignment="1">
      <alignment vertical="center" wrapText="1"/>
    </xf>
    <xf numFmtId="49" fontId="7" fillId="3" borderId="4" xfId="1" applyNumberFormat="1" applyFont="1" applyFill="1" applyBorder="1" applyAlignment="1">
      <alignment horizontal="center" vertical="center" wrapText="1"/>
    </xf>
    <xf numFmtId="3" fontId="14" fillId="2" borderId="4" xfId="0" applyNumberFormat="1" applyFont="1" applyFill="1" applyBorder="1" applyAlignment="1">
      <alignment horizontal="right" vertical="center"/>
    </xf>
    <xf numFmtId="0" fontId="5" fillId="2" borderId="4" xfId="0" applyNumberFormat="1" applyFont="1" applyFill="1" applyBorder="1" applyAlignment="1">
      <alignment horizontal="right" vertical="center"/>
    </xf>
    <xf numFmtId="0" fontId="1" fillId="0" borderId="4" xfId="1" applyFont="1" applyFill="1" applyBorder="1" applyAlignment="1">
      <alignment vertical="center" wrapText="1"/>
    </xf>
    <xf numFmtId="49" fontId="7" fillId="0" borderId="4" xfId="1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vertical="center" wrapText="1"/>
    </xf>
    <xf numFmtId="3" fontId="8" fillId="0" borderId="0" xfId="0" applyNumberFormat="1" applyFont="1"/>
    <xf numFmtId="0" fontId="0" fillId="0" borderId="6" xfId="0" applyBorder="1"/>
    <xf numFmtId="49" fontId="5" fillId="3" borderId="3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right" vertical="center"/>
    </xf>
    <xf numFmtId="49" fontId="7" fillId="0" borderId="3" xfId="1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right" vertical="center"/>
    </xf>
    <xf numFmtId="0" fontId="7" fillId="3" borderId="4" xfId="1" applyFont="1" applyFill="1" applyBorder="1" applyAlignment="1">
      <alignment vertical="center" wrapText="1"/>
    </xf>
    <xf numFmtId="0" fontId="3" fillId="3" borderId="4" xfId="1" applyFont="1" applyFill="1" applyBorder="1" applyAlignment="1">
      <alignment vertical="center" wrapText="1"/>
    </xf>
    <xf numFmtId="49" fontId="7" fillId="0" borderId="4" xfId="1" applyNumberFormat="1" applyFont="1" applyFill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left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7" fillId="3" borderId="4" xfId="1" applyFont="1" applyFill="1" applyBorder="1" applyAlignment="1">
      <alignment vertical="center" wrapText="1"/>
    </xf>
    <xf numFmtId="0" fontId="3" fillId="3" borderId="4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 wrapText="1"/>
    </xf>
    <xf numFmtId="49" fontId="7" fillId="3" borderId="3" xfId="1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0" fontId="1" fillId="0" borderId="4" xfId="1" applyFont="1" applyFill="1" applyBorder="1" applyAlignment="1">
      <alignment vertical="center" wrapText="1"/>
    </xf>
    <xf numFmtId="0" fontId="3" fillId="3" borderId="4" xfId="1" applyFont="1" applyFill="1" applyBorder="1" applyAlignment="1">
      <alignment horizontal="left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left" vertical="center" wrapText="1"/>
    </xf>
    <xf numFmtId="0" fontId="7" fillId="3" borderId="3" xfId="1" applyFont="1" applyFill="1" applyBorder="1" applyAlignment="1">
      <alignment horizontal="left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vertical="center" wrapText="1"/>
    </xf>
    <xf numFmtId="0" fontId="7" fillId="2" borderId="4" xfId="1" applyFont="1" applyFill="1" applyBorder="1" applyAlignment="1">
      <alignment horizontal="left" vertical="center" wrapText="1"/>
    </xf>
    <xf numFmtId="3" fontId="7" fillId="0" borderId="4" xfId="1" applyNumberFormat="1" applyFont="1" applyFill="1" applyBorder="1" applyAlignment="1">
      <alignment vertical="center" wrapText="1"/>
    </xf>
    <xf numFmtId="0" fontId="7" fillId="0" borderId="4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vertical="center" wrapText="1"/>
    </xf>
    <xf numFmtId="0" fontId="1" fillId="3" borderId="4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0" borderId="4" xfId="1" applyFont="1" applyFill="1" applyBorder="1" applyAlignment="1">
      <alignment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vertical="center" wrapText="1"/>
    </xf>
    <xf numFmtId="0" fontId="1" fillId="0" borderId="4" xfId="0" applyNumberFormat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4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 wrapText="1"/>
    </xf>
    <xf numFmtId="49" fontId="7" fillId="2" borderId="4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2">
    <cellStyle name="Normal" xfId="0" builtinId="0"/>
    <cellStyle name="Normal_Foai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9"/>
  <sheetViews>
    <sheetView tabSelected="1" view="pageBreakPreview" zoomScale="115" zoomScaleNormal="100" zoomScaleSheetLayoutView="115" workbookViewId="0">
      <selection activeCell="A204" sqref="A204:D204"/>
    </sheetView>
  </sheetViews>
  <sheetFormatPr defaultRowHeight="15"/>
  <cols>
    <col min="1" max="1" width="59.7109375" style="28" customWidth="1"/>
    <col min="2" max="2" width="12.7109375" style="10" customWidth="1"/>
    <col min="3" max="3" width="14.85546875" style="11" customWidth="1"/>
    <col min="4" max="4" width="15.7109375" style="29" customWidth="1"/>
    <col min="5" max="243" width="9.140625" style="7"/>
    <col min="244" max="244" width="43.28515625" style="7" customWidth="1"/>
    <col min="245" max="246" width="11" style="7" customWidth="1"/>
    <col min="247" max="247" width="13.5703125" style="7" customWidth="1"/>
    <col min="248" max="248" width="14.28515625" style="7" customWidth="1"/>
    <col min="249" max="249" width="13.5703125" style="7" customWidth="1"/>
    <col min="250" max="250" width="13.7109375" style="7" customWidth="1"/>
    <col min="251" max="251" width="14.140625" style="7" customWidth="1"/>
    <col min="252" max="252" width="9.42578125" style="7" customWidth="1"/>
    <col min="253" max="255" width="0" style="7" hidden="1" customWidth="1"/>
    <col min="256" max="256" width="15.28515625" style="7" customWidth="1"/>
    <col min="257" max="257" width="16.28515625" style="7" customWidth="1"/>
    <col min="258" max="499" width="9.140625" style="7"/>
    <col min="500" max="500" width="43.28515625" style="7" customWidth="1"/>
    <col min="501" max="502" width="11" style="7" customWidth="1"/>
    <col min="503" max="503" width="13.5703125" style="7" customWidth="1"/>
    <col min="504" max="504" width="14.28515625" style="7" customWidth="1"/>
    <col min="505" max="505" width="13.5703125" style="7" customWidth="1"/>
    <col min="506" max="506" width="13.7109375" style="7" customWidth="1"/>
    <col min="507" max="507" width="14.140625" style="7" customWidth="1"/>
    <col min="508" max="508" width="9.42578125" style="7" customWidth="1"/>
    <col min="509" max="511" width="0" style="7" hidden="1" customWidth="1"/>
    <col min="512" max="512" width="15.28515625" style="7" customWidth="1"/>
    <col min="513" max="513" width="16.28515625" style="7" customWidth="1"/>
    <col min="514" max="755" width="9.140625" style="7"/>
    <col min="756" max="756" width="43.28515625" style="7" customWidth="1"/>
    <col min="757" max="758" width="11" style="7" customWidth="1"/>
    <col min="759" max="759" width="13.5703125" style="7" customWidth="1"/>
    <col min="760" max="760" width="14.28515625" style="7" customWidth="1"/>
    <col min="761" max="761" width="13.5703125" style="7" customWidth="1"/>
    <col min="762" max="762" width="13.7109375" style="7" customWidth="1"/>
    <col min="763" max="763" width="14.140625" style="7" customWidth="1"/>
    <col min="764" max="764" width="9.42578125" style="7" customWidth="1"/>
    <col min="765" max="767" width="0" style="7" hidden="1" customWidth="1"/>
    <col min="768" max="768" width="15.28515625" style="7" customWidth="1"/>
    <col min="769" max="769" width="16.28515625" style="7" customWidth="1"/>
    <col min="770" max="1011" width="9.140625" style="7"/>
    <col min="1012" max="1012" width="43.28515625" style="7" customWidth="1"/>
    <col min="1013" max="1014" width="11" style="7" customWidth="1"/>
    <col min="1015" max="1015" width="13.5703125" style="7" customWidth="1"/>
    <col min="1016" max="1016" width="14.28515625" style="7" customWidth="1"/>
    <col min="1017" max="1017" width="13.5703125" style="7" customWidth="1"/>
    <col min="1018" max="1018" width="13.7109375" style="7" customWidth="1"/>
    <col min="1019" max="1019" width="14.140625" style="7" customWidth="1"/>
    <col min="1020" max="1020" width="9.42578125" style="7" customWidth="1"/>
    <col min="1021" max="1023" width="0" style="7" hidden="1" customWidth="1"/>
    <col min="1024" max="1024" width="15.28515625" style="7" customWidth="1"/>
    <col min="1025" max="1025" width="16.28515625" style="7" customWidth="1"/>
    <col min="1026" max="1267" width="9.140625" style="7"/>
    <col min="1268" max="1268" width="43.28515625" style="7" customWidth="1"/>
    <col min="1269" max="1270" width="11" style="7" customWidth="1"/>
    <col min="1271" max="1271" width="13.5703125" style="7" customWidth="1"/>
    <col min="1272" max="1272" width="14.28515625" style="7" customWidth="1"/>
    <col min="1273" max="1273" width="13.5703125" style="7" customWidth="1"/>
    <col min="1274" max="1274" width="13.7109375" style="7" customWidth="1"/>
    <col min="1275" max="1275" width="14.140625" style="7" customWidth="1"/>
    <col min="1276" max="1276" width="9.42578125" style="7" customWidth="1"/>
    <col min="1277" max="1279" width="0" style="7" hidden="1" customWidth="1"/>
    <col min="1280" max="1280" width="15.28515625" style="7" customWidth="1"/>
    <col min="1281" max="1281" width="16.28515625" style="7" customWidth="1"/>
    <col min="1282" max="1523" width="9.140625" style="7"/>
    <col min="1524" max="1524" width="43.28515625" style="7" customWidth="1"/>
    <col min="1525" max="1526" width="11" style="7" customWidth="1"/>
    <col min="1527" max="1527" width="13.5703125" style="7" customWidth="1"/>
    <col min="1528" max="1528" width="14.28515625" style="7" customWidth="1"/>
    <col min="1529" max="1529" width="13.5703125" style="7" customWidth="1"/>
    <col min="1530" max="1530" width="13.7109375" style="7" customWidth="1"/>
    <col min="1531" max="1531" width="14.140625" style="7" customWidth="1"/>
    <col min="1532" max="1532" width="9.42578125" style="7" customWidth="1"/>
    <col min="1533" max="1535" width="0" style="7" hidden="1" customWidth="1"/>
    <col min="1536" max="1536" width="15.28515625" style="7" customWidth="1"/>
    <col min="1537" max="1537" width="16.28515625" style="7" customWidth="1"/>
    <col min="1538" max="1779" width="9.140625" style="7"/>
    <col min="1780" max="1780" width="43.28515625" style="7" customWidth="1"/>
    <col min="1781" max="1782" width="11" style="7" customWidth="1"/>
    <col min="1783" max="1783" width="13.5703125" style="7" customWidth="1"/>
    <col min="1784" max="1784" width="14.28515625" style="7" customWidth="1"/>
    <col min="1785" max="1785" width="13.5703125" style="7" customWidth="1"/>
    <col min="1786" max="1786" width="13.7109375" style="7" customWidth="1"/>
    <col min="1787" max="1787" width="14.140625" style="7" customWidth="1"/>
    <col min="1788" max="1788" width="9.42578125" style="7" customWidth="1"/>
    <col min="1789" max="1791" width="0" style="7" hidden="1" customWidth="1"/>
    <col min="1792" max="1792" width="15.28515625" style="7" customWidth="1"/>
    <col min="1793" max="1793" width="16.28515625" style="7" customWidth="1"/>
    <col min="1794" max="2035" width="9.140625" style="7"/>
    <col min="2036" max="2036" width="43.28515625" style="7" customWidth="1"/>
    <col min="2037" max="2038" width="11" style="7" customWidth="1"/>
    <col min="2039" max="2039" width="13.5703125" style="7" customWidth="1"/>
    <col min="2040" max="2040" width="14.28515625" style="7" customWidth="1"/>
    <col min="2041" max="2041" width="13.5703125" style="7" customWidth="1"/>
    <col min="2042" max="2042" width="13.7109375" style="7" customWidth="1"/>
    <col min="2043" max="2043" width="14.140625" style="7" customWidth="1"/>
    <col min="2044" max="2044" width="9.42578125" style="7" customWidth="1"/>
    <col min="2045" max="2047" width="0" style="7" hidden="1" customWidth="1"/>
    <col min="2048" max="2048" width="15.28515625" style="7" customWidth="1"/>
    <col min="2049" max="2049" width="16.28515625" style="7" customWidth="1"/>
    <col min="2050" max="2291" width="9.140625" style="7"/>
    <col min="2292" max="2292" width="43.28515625" style="7" customWidth="1"/>
    <col min="2293" max="2294" width="11" style="7" customWidth="1"/>
    <col min="2295" max="2295" width="13.5703125" style="7" customWidth="1"/>
    <col min="2296" max="2296" width="14.28515625" style="7" customWidth="1"/>
    <col min="2297" max="2297" width="13.5703125" style="7" customWidth="1"/>
    <col min="2298" max="2298" width="13.7109375" style="7" customWidth="1"/>
    <col min="2299" max="2299" width="14.140625" style="7" customWidth="1"/>
    <col min="2300" max="2300" width="9.42578125" style="7" customWidth="1"/>
    <col min="2301" max="2303" width="0" style="7" hidden="1" customWidth="1"/>
    <col min="2304" max="2304" width="15.28515625" style="7" customWidth="1"/>
    <col min="2305" max="2305" width="16.28515625" style="7" customWidth="1"/>
    <col min="2306" max="2547" width="9.140625" style="7"/>
    <col min="2548" max="2548" width="43.28515625" style="7" customWidth="1"/>
    <col min="2549" max="2550" width="11" style="7" customWidth="1"/>
    <col min="2551" max="2551" width="13.5703125" style="7" customWidth="1"/>
    <col min="2552" max="2552" width="14.28515625" style="7" customWidth="1"/>
    <col min="2553" max="2553" width="13.5703125" style="7" customWidth="1"/>
    <col min="2554" max="2554" width="13.7109375" style="7" customWidth="1"/>
    <col min="2555" max="2555" width="14.140625" style="7" customWidth="1"/>
    <col min="2556" max="2556" width="9.42578125" style="7" customWidth="1"/>
    <col min="2557" max="2559" width="0" style="7" hidden="1" customWidth="1"/>
    <col min="2560" max="2560" width="15.28515625" style="7" customWidth="1"/>
    <col min="2561" max="2561" width="16.28515625" style="7" customWidth="1"/>
    <col min="2562" max="2803" width="9.140625" style="7"/>
    <col min="2804" max="2804" width="43.28515625" style="7" customWidth="1"/>
    <col min="2805" max="2806" width="11" style="7" customWidth="1"/>
    <col min="2807" max="2807" width="13.5703125" style="7" customWidth="1"/>
    <col min="2808" max="2808" width="14.28515625" style="7" customWidth="1"/>
    <col min="2809" max="2809" width="13.5703125" style="7" customWidth="1"/>
    <col min="2810" max="2810" width="13.7109375" style="7" customWidth="1"/>
    <col min="2811" max="2811" width="14.140625" style="7" customWidth="1"/>
    <col min="2812" max="2812" width="9.42578125" style="7" customWidth="1"/>
    <col min="2813" max="2815" width="0" style="7" hidden="1" customWidth="1"/>
    <col min="2816" max="2816" width="15.28515625" style="7" customWidth="1"/>
    <col min="2817" max="2817" width="16.28515625" style="7" customWidth="1"/>
    <col min="2818" max="3059" width="9.140625" style="7"/>
    <col min="3060" max="3060" width="43.28515625" style="7" customWidth="1"/>
    <col min="3061" max="3062" width="11" style="7" customWidth="1"/>
    <col min="3063" max="3063" width="13.5703125" style="7" customWidth="1"/>
    <col min="3064" max="3064" width="14.28515625" style="7" customWidth="1"/>
    <col min="3065" max="3065" width="13.5703125" style="7" customWidth="1"/>
    <col min="3066" max="3066" width="13.7109375" style="7" customWidth="1"/>
    <col min="3067" max="3067" width="14.140625" style="7" customWidth="1"/>
    <col min="3068" max="3068" width="9.42578125" style="7" customWidth="1"/>
    <col min="3069" max="3071" width="0" style="7" hidden="1" customWidth="1"/>
    <col min="3072" max="3072" width="15.28515625" style="7" customWidth="1"/>
    <col min="3073" max="3073" width="16.28515625" style="7" customWidth="1"/>
    <col min="3074" max="3315" width="9.140625" style="7"/>
    <col min="3316" max="3316" width="43.28515625" style="7" customWidth="1"/>
    <col min="3317" max="3318" width="11" style="7" customWidth="1"/>
    <col min="3319" max="3319" width="13.5703125" style="7" customWidth="1"/>
    <col min="3320" max="3320" width="14.28515625" style="7" customWidth="1"/>
    <col min="3321" max="3321" width="13.5703125" style="7" customWidth="1"/>
    <col min="3322" max="3322" width="13.7109375" style="7" customWidth="1"/>
    <col min="3323" max="3323" width="14.140625" style="7" customWidth="1"/>
    <col min="3324" max="3324" width="9.42578125" style="7" customWidth="1"/>
    <col min="3325" max="3327" width="0" style="7" hidden="1" customWidth="1"/>
    <col min="3328" max="3328" width="15.28515625" style="7" customWidth="1"/>
    <col min="3329" max="3329" width="16.28515625" style="7" customWidth="1"/>
    <col min="3330" max="3571" width="9.140625" style="7"/>
    <col min="3572" max="3572" width="43.28515625" style="7" customWidth="1"/>
    <col min="3573" max="3574" width="11" style="7" customWidth="1"/>
    <col min="3575" max="3575" width="13.5703125" style="7" customWidth="1"/>
    <col min="3576" max="3576" width="14.28515625" style="7" customWidth="1"/>
    <col min="3577" max="3577" width="13.5703125" style="7" customWidth="1"/>
    <col min="3578" max="3578" width="13.7109375" style="7" customWidth="1"/>
    <col min="3579" max="3579" width="14.140625" style="7" customWidth="1"/>
    <col min="3580" max="3580" width="9.42578125" style="7" customWidth="1"/>
    <col min="3581" max="3583" width="0" style="7" hidden="1" customWidth="1"/>
    <col min="3584" max="3584" width="15.28515625" style="7" customWidth="1"/>
    <col min="3585" max="3585" width="16.28515625" style="7" customWidth="1"/>
    <col min="3586" max="3827" width="9.140625" style="7"/>
    <col min="3828" max="3828" width="43.28515625" style="7" customWidth="1"/>
    <col min="3829" max="3830" width="11" style="7" customWidth="1"/>
    <col min="3831" max="3831" width="13.5703125" style="7" customWidth="1"/>
    <col min="3832" max="3832" width="14.28515625" style="7" customWidth="1"/>
    <col min="3833" max="3833" width="13.5703125" style="7" customWidth="1"/>
    <col min="3834" max="3834" width="13.7109375" style="7" customWidth="1"/>
    <col min="3835" max="3835" width="14.140625" style="7" customWidth="1"/>
    <col min="3836" max="3836" width="9.42578125" style="7" customWidth="1"/>
    <col min="3837" max="3839" width="0" style="7" hidden="1" customWidth="1"/>
    <col min="3840" max="3840" width="15.28515625" style="7" customWidth="1"/>
    <col min="3841" max="3841" width="16.28515625" style="7" customWidth="1"/>
    <col min="3842" max="4083" width="9.140625" style="7"/>
    <col min="4084" max="4084" width="43.28515625" style="7" customWidth="1"/>
    <col min="4085" max="4086" width="11" style="7" customWidth="1"/>
    <col min="4087" max="4087" width="13.5703125" style="7" customWidth="1"/>
    <col min="4088" max="4088" width="14.28515625" style="7" customWidth="1"/>
    <col min="4089" max="4089" width="13.5703125" style="7" customWidth="1"/>
    <col min="4090" max="4090" width="13.7109375" style="7" customWidth="1"/>
    <col min="4091" max="4091" width="14.140625" style="7" customWidth="1"/>
    <col min="4092" max="4092" width="9.42578125" style="7" customWidth="1"/>
    <col min="4093" max="4095" width="0" style="7" hidden="1" customWidth="1"/>
    <col min="4096" max="4096" width="15.28515625" style="7" customWidth="1"/>
    <col min="4097" max="4097" width="16.28515625" style="7" customWidth="1"/>
    <col min="4098" max="4339" width="9.140625" style="7"/>
    <col min="4340" max="4340" width="43.28515625" style="7" customWidth="1"/>
    <col min="4341" max="4342" width="11" style="7" customWidth="1"/>
    <col min="4343" max="4343" width="13.5703125" style="7" customWidth="1"/>
    <col min="4344" max="4344" width="14.28515625" style="7" customWidth="1"/>
    <col min="4345" max="4345" width="13.5703125" style="7" customWidth="1"/>
    <col min="4346" max="4346" width="13.7109375" style="7" customWidth="1"/>
    <col min="4347" max="4347" width="14.140625" style="7" customWidth="1"/>
    <col min="4348" max="4348" width="9.42578125" style="7" customWidth="1"/>
    <col min="4349" max="4351" width="0" style="7" hidden="1" customWidth="1"/>
    <col min="4352" max="4352" width="15.28515625" style="7" customWidth="1"/>
    <col min="4353" max="4353" width="16.28515625" style="7" customWidth="1"/>
    <col min="4354" max="4595" width="9.140625" style="7"/>
    <col min="4596" max="4596" width="43.28515625" style="7" customWidth="1"/>
    <col min="4597" max="4598" width="11" style="7" customWidth="1"/>
    <col min="4599" max="4599" width="13.5703125" style="7" customWidth="1"/>
    <col min="4600" max="4600" width="14.28515625" style="7" customWidth="1"/>
    <col min="4601" max="4601" width="13.5703125" style="7" customWidth="1"/>
    <col min="4602" max="4602" width="13.7109375" style="7" customWidth="1"/>
    <col min="4603" max="4603" width="14.140625" style="7" customWidth="1"/>
    <col min="4604" max="4604" width="9.42578125" style="7" customWidth="1"/>
    <col min="4605" max="4607" width="0" style="7" hidden="1" customWidth="1"/>
    <col min="4608" max="4608" width="15.28515625" style="7" customWidth="1"/>
    <col min="4609" max="4609" width="16.28515625" style="7" customWidth="1"/>
    <col min="4610" max="4851" width="9.140625" style="7"/>
    <col min="4852" max="4852" width="43.28515625" style="7" customWidth="1"/>
    <col min="4853" max="4854" width="11" style="7" customWidth="1"/>
    <col min="4855" max="4855" width="13.5703125" style="7" customWidth="1"/>
    <col min="4856" max="4856" width="14.28515625" style="7" customWidth="1"/>
    <col min="4857" max="4857" width="13.5703125" style="7" customWidth="1"/>
    <col min="4858" max="4858" width="13.7109375" style="7" customWidth="1"/>
    <col min="4859" max="4859" width="14.140625" style="7" customWidth="1"/>
    <col min="4860" max="4860" width="9.42578125" style="7" customWidth="1"/>
    <col min="4861" max="4863" width="0" style="7" hidden="1" customWidth="1"/>
    <col min="4864" max="4864" width="15.28515625" style="7" customWidth="1"/>
    <col min="4865" max="4865" width="16.28515625" style="7" customWidth="1"/>
    <col min="4866" max="5107" width="9.140625" style="7"/>
    <col min="5108" max="5108" width="43.28515625" style="7" customWidth="1"/>
    <col min="5109" max="5110" width="11" style="7" customWidth="1"/>
    <col min="5111" max="5111" width="13.5703125" style="7" customWidth="1"/>
    <col min="5112" max="5112" width="14.28515625" style="7" customWidth="1"/>
    <col min="5113" max="5113" width="13.5703125" style="7" customWidth="1"/>
    <col min="5114" max="5114" width="13.7109375" style="7" customWidth="1"/>
    <col min="5115" max="5115" width="14.140625" style="7" customWidth="1"/>
    <col min="5116" max="5116" width="9.42578125" style="7" customWidth="1"/>
    <col min="5117" max="5119" width="0" style="7" hidden="1" customWidth="1"/>
    <col min="5120" max="5120" width="15.28515625" style="7" customWidth="1"/>
    <col min="5121" max="5121" width="16.28515625" style="7" customWidth="1"/>
    <col min="5122" max="5363" width="9.140625" style="7"/>
    <col min="5364" max="5364" width="43.28515625" style="7" customWidth="1"/>
    <col min="5365" max="5366" width="11" style="7" customWidth="1"/>
    <col min="5367" max="5367" width="13.5703125" style="7" customWidth="1"/>
    <col min="5368" max="5368" width="14.28515625" style="7" customWidth="1"/>
    <col min="5369" max="5369" width="13.5703125" style="7" customWidth="1"/>
    <col min="5370" max="5370" width="13.7109375" style="7" customWidth="1"/>
    <col min="5371" max="5371" width="14.140625" style="7" customWidth="1"/>
    <col min="5372" max="5372" width="9.42578125" style="7" customWidth="1"/>
    <col min="5373" max="5375" width="0" style="7" hidden="1" customWidth="1"/>
    <col min="5376" max="5376" width="15.28515625" style="7" customWidth="1"/>
    <col min="5377" max="5377" width="16.28515625" style="7" customWidth="1"/>
    <col min="5378" max="5619" width="9.140625" style="7"/>
    <col min="5620" max="5620" width="43.28515625" style="7" customWidth="1"/>
    <col min="5621" max="5622" width="11" style="7" customWidth="1"/>
    <col min="5623" max="5623" width="13.5703125" style="7" customWidth="1"/>
    <col min="5624" max="5624" width="14.28515625" style="7" customWidth="1"/>
    <col min="5625" max="5625" width="13.5703125" style="7" customWidth="1"/>
    <col min="5626" max="5626" width="13.7109375" style="7" customWidth="1"/>
    <col min="5627" max="5627" width="14.140625" style="7" customWidth="1"/>
    <col min="5628" max="5628" width="9.42578125" style="7" customWidth="1"/>
    <col min="5629" max="5631" width="0" style="7" hidden="1" customWidth="1"/>
    <col min="5632" max="5632" width="15.28515625" style="7" customWidth="1"/>
    <col min="5633" max="5633" width="16.28515625" style="7" customWidth="1"/>
    <col min="5634" max="5875" width="9.140625" style="7"/>
    <col min="5876" max="5876" width="43.28515625" style="7" customWidth="1"/>
    <col min="5877" max="5878" width="11" style="7" customWidth="1"/>
    <col min="5879" max="5879" width="13.5703125" style="7" customWidth="1"/>
    <col min="5880" max="5880" width="14.28515625" style="7" customWidth="1"/>
    <col min="5881" max="5881" width="13.5703125" style="7" customWidth="1"/>
    <col min="5882" max="5882" width="13.7109375" style="7" customWidth="1"/>
    <col min="5883" max="5883" width="14.140625" style="7" customWidth="1"/>
    <col min="5884" max="5884" width="9.42578125" style="7" customWidth="1"/>
    <col min="5885" max="5887" width="0" style="7" hidden="1" customWidth="1"/>
    <col min="5888" max="5888" width="15.28515625" style="7" customWidth="1"/>
    <col min="5889" max="5889" width="16.28515625" style="7" customWidth="1"/>
    <col min="5890" max="6131" width="9.140625" style="7"/>
    <col min="6132" max="6132" width="43.28515625" style="7" customWidth="1"/>
    <col min="6133" max="6134" width="11" style="7" customWidth="1"/>
    <col min="6135" max="6135" width="13.5703125" style="7" customWidth="1"/>
    <col min="6136" max="6136" width="14.28515625" style="7" customWidth="1"/>
    <col min="6137" max="6137" width="13.5703125" style="7" customWidth="1"/>
    <col min="6138" max="6138" width="13.7109375" style="7" customWidth="1"/>
    <col min="6139" max="6139" width="14.140625" style="7" customWidth="1"/>
    <col min="6140" max="6140" width="9.42578125" style="7" customWidth="1"/>
    <col min="6141" max="6143" width="0" style="7" hidden="1" customWidth="1"/>
    <col min="6144" max="6144" width="15.28515625" style="7" customWidth="1"/>
    <col min="6145" max="6145" width="16.28515625" style="7" customWidth="1"/>
    <col min="6146" max="6387" width="9.140625" style="7"/>
    <col min="6388" max="6388" width="43.28515625" style="7" customWidth="1"/>
    <col min="6389" max="6390" width="11" style="7" customWidth="1"/>
    <col min="6391" max="6391" width="13.5703125" style="7" customWidth="1"/>
    <col min="6392" max="6392" width="14.28515625" style="7" customWidth="1"/>
    <col min="6393" max="6393" width="13.5703125" style="7" customWidth="1"/>
    <col min="6394" max="6394" width="13.7109375" style="7" customWidth="1"/>
    <col min="6395" max="6395" width="14.140625" style="7" customWidth="1"/>
    <col min="6396" max="6396" width="9.42578125" style="7" customWidth="1"/>
    <col min="6397" max="6399" width="0" style="7" hidden="1" customWidth="1"/>
    <col min="6400" max="6400" width="15.28515625" style="7" customWidth="1"/>
    <col min="6401" max="6401" width="16.28515625" style="7" customWidth="1"/>
    <col min="6402" max="6643" width="9.140625" style="7"/>
    <col min="6644" max="6644" width="43.28515625" style="7" customWidth="1"/>
    <col min="6645" max="6646" width="11" style="7" customWidth="1"/>
    <col min="6647" max="6647" width="13.5703125" style="7" customWidth="1"/>
    <col min="6648" max="6648" width="14.28515625" style="7" customWidth="1"/>
    <col min="6649" max="6649" width="13.5703125" style="7" customWidth="1"/>
    <col min="6650" max="6650" width="13.7109375" style="7" customWidth="1"/>
    <col min="6651" max="6651" width="14.140625" style="7" customWidth="1"/>
    <col min="6652" max="6652" width="9.42578125" style="7" customWidth="1"/>
    <col min="6653" max="6655" width="0" style="7" hidden="1" customWidth="1"/>
    <col min="6656" max="6656" width="15.28515625" style="7" customWidth="1"/>
    <col min="6657" max="6657" width="16.28515625" style="7" customWidth="1"/>
    <col min="6658" max="6899" width="9.140625" style="7"/>
    <col min="6900" max="6900" width="43.28515625" style="7" customWidth="1"/>
    <col min="6901" max="6902" width="11" style="7" customWidth="1"/>
    <col min="6903" max="6903" width="13.5703125" style="7" customWidth="1"/>
    <col min="6904" max="6904" width="14.28515625" style="7" customWidth="1"/>
    <col min="6905" max="6905" width="13.5703125" style="7" customWidth="1"/>
    <col min="6906" max="6906" width="13.7109375" style="7" customWidth="1"/>
    <col min="6907" max="6907" width="14.140625" style="7" customWidth="1"/>
    <col min="6908" max="6908" width="9.42578125" style="7" customWidth="1"/>
    <col min="6909" max="6911" width="0" style="7" hidden="1" customWidth="1"/>
    <col min="6912" max="6912" width="15.28515625" style="7" customWidth="1"/>
    <col min="6913" max="6913" width="16.28515625" style="7" customWidth="1"/>
    <col min="6914" max="7155" width="9.140625" style="7"/>
    <col min="7156" max="7156" width="43.28515625" style="7" customWidth="1"/>
    <col min="7157" max="7158" width="11" style="7" customWidth="1"/>
    <col min="7159" max="7159" width="13.5703125" style="7" customWidth="1"/>
    <col min="7160" max="7160" width="14.28515625" style="7" customWidth="1"/>
    <col min="7161" max="7161" width="13.5703125" style="7" customWidth="1"/>
    <col min="7162" max="7162" width="13.7109375" style="7" customWidth="1"/>
    <col min="7163" max="7163" width="14.140625" style="7" customWidth="1"/>
    <col min="7164" max="7164" width="9.42578125" style="7" customWidth="1"/>
    <col min="7165" max="7167" width="0" style="7" hidden="1" customWidth="1"/>
    <col min="7168" max="7168" width="15.28515625" style="7" customWidth="1"/>
    <col min="7169" max="7169" width="16.28515625" style="7" customWidth="1"/>
    <col min="7170" max="7411" width="9.140625" style="7"/>
    <col min="7412" max="7412" width="43.28515625" style="7" customWidth="1"/>
    <col min="7413" max="7414" width="11" style="7" customWidth="1"/>
    <col min="7415" max="7415" width="13.5703125" style="7" customWidth="1"/>
    <col min="7416" max="7416" width="14.28515625" style="7" customWidth="1"/>
    <col min="7417" max="7417" width="13.5703125" style="7" customWidth="1"/>
    <col min="7418" max="7418" width="13.7109375" style="7" customWidth="1"/>
    <col min="7419" max="7419" width="14.140625" style="7" customWidth="1"/>
    <col min="7420" max="7420" width="9.42578125" style="7" customWidth="1"/>
    <col min="7421" max="7423" width="0" style="7" hidden="1" customWidth="1"/>
    <col min="7424" max="7424" width="15.28515625" style="7" customWidth="1"/>
    <col min="7425" max="7425" width="16.28515625" style="7" customWidth="1"/>
    <col min="7426" max="7667" width="9.140625" style="7"/>
    <col min="7668" max="7668" width="43.28515625" style="7" customWidth="1"/>
    <col min="7669" max="7670" width="11" style="7" customWidth="1"/>
    <col min="7671" max="7671" width="13.5703125" style="7" customWidth="1"/>
    <col min="7672" max="7672" width="14.28515625" style="7" customWidth="1"/>
    <col min="7673" max="7673" width="13.5703125" style="7" customWidth="1"/>
    <col min="7674" max="7674" width="13.7109375" style="7" customWidth="1"/>
    <col min="7675" max="7675" width="14.140625" style="7" customWidth="1"/>
    <col min="7676" max="7676" width="9.42578125" style="7" customWidth="1"/>
    <col min="7677" max="7679" width="0" style="7" hidden="1" customWidth="1"/>
    <col min="7680" max="7680" width="15.28515625" style="7" customWidth="1"/>
    <col min="7681" max="7681" width="16.28515625" style="7" customWidth="1"/>
    <col min="7682" max="7923" width="9.140625" style="7"/>
    <col min="7924" max="7924" width="43.28515625" style="7" customWidth="1"/>
    <col min="7925" max="7926" width="11" style="7" customWidth="1"/>
    <col min="7927" max="7927" width="13.5703125" style="7" customWidth="1"/>
    <col min="7928" max="7928" width="14.28515625" style="7" customWidth="1"/>
    <col min="7929" max="7929" width="13.5703125" style="7" customWidth="1"/>
    <col min="7930" max="7930" width="13.7109375" style="7" customWidth="1"/>
    <col min="7931" max="7931" width="14.140625" style="7" customWidth="1"/>
    <col min="7932" max="7932" width="9.42578125" style="7" customWidth="1"/>
    <col min="7933" max="7935" width="0" style="7" hidden="1" customWidth="1"/>
    <col min="7936" max="7936" width="15.28515625" style="7" customWidth="1"/>
    <col min="7937" max="7937" width="16.28515625" style="7" customWidth="1"/>
    <col min="7938" max="8179" width="9.140625" style="7"/>
    <col min="8180" max="8180" width="43.28515625" style="7" customWidth="1"/>
    <col min="8181" max="8182" width="11" style="7" customWidth="1"/>
    <col min="8183" max="8183" width="13.5703125" style="7" customWidth="1"/>
    <col min="8184" max="8184" width="14.28515625" style="7" customWidth="1"/>
    <col min="8185" max="8185" width="13.5703125" style="7" customWidth="1"/>
    <col min="8186" max="8186" width="13.7109375" style="7" customWidth="1"/>
    <col min="8187" max="8187" width="14.140625" style="7" customWidth="1"/>
    <col min="8188" max="8188" width="9.42578125" style="7" customWidth="1"/>
    <col min="8189" max="8191" width="0" style="7" hidden="1" customWidth="1"/>
    <col min="8192" max="8192" width="15.28515625" style="7" customWidth="1"/>
    <col min="8193" max="8193" width="16.28515625" style="7" customWidth="1"/>
    <col min="8194" max="8435" width="9.140625" style="7"/>
    <col min="8436" max="8436" width="43.28515625" style="7" customWidth="1"/>
    <col min="8437" max="8438" width="11" style="7" customWidth="1"/>
    <col min="8439" max="8439" width="13.5703125" style="7" customWidth="1"/>
    <col min="8440" max="8440" width="14.28515625" style="7" customWidth="1"/>
    <col min="8441" max="8441" width="13.5703125" style="7" customWidth="1"/>
    <col min="8442" max="8442" width="13.7109375" style="7" customWidth="1"/>
    <col min="8443" max="8443" width="14.140625" style="7" customWidth="1"/>
    <col min="8444" max="8444" width="9.42578125" style="7" customWidth="1"/>
    <col min="8445" max="8447" width="0" style="7" hidden="1" customWidth="1"/>
    <col min="8448" max="8448" width="15.28515625" style="7" customWidth="1"/>
    <col min="8449" max="8449" width="16.28515625" style="7" customWidth="1"/>
    <col min="8450" max="8691" width="9.140625" style="7"/>
    <col min="8692" max="8692" width="43.28515625" style="7" customWidth="1"/>
    <col min="8693" max="8694" width="11" style="7" customWidth="1"/>
    <col min="8695" max="8695" width="13.5703125" style="7" customWidth="1"/>
    <col min="8696" max="8696" width="14.28515625" style="7" customWidth="1"/>
    <col min="8697" max="8697" width="13.5703125" style="7" customWidth="1"/>
    <col min="8698" max="8698" width="13.7109375" style="7" customWidth="1"/>
    <col min="8699" max="8699" width="14.140625" style="7" customWidth="1"/>
    <col min="8700" max="8700" width="9.42578125" style="7" customWidth="1"/>
    <col min="8701" max="8703" width="0" style="7" hidden="1" customWidth="1"/>
    <col min="8704" max="8704" width="15.28515625" style="7" customWidth="1"/>
    <col min="8705" max="8705" width="16.28515625" style="7" customWidth="1"/>
    <col min="8706" max="8947" width="9.140625" style="7"/>
    <col min="8948" max="8948" width="43.28515625" style="7" customWidth="1"/>
    <col min="8949" max="8950" width="11" style="7" customWidth="1"/>
    <col min="8951" max="8951" width="13.5703125" style="7" customWidth="1"/>
    <col min="8952" max="8952" width="14.28515625" style="7" customWidth="1"/>
    <col min="8953" max="8953" width="13.5703125" style="7" customWidth="1"/>
    <col min="8954" max="8954" width="13.7109375" style="7" customWidth="1"/>
    <col min="8955" max="8955" width="14.140625" style="7" customWidth="1"/>
    <col min="8956" max="8956" width="9.42578125" style="7" customWidth="1"/>
    <col min="8957" max="8959" width="0" style="7" hidden="1" customWidth="1"/>
    <col min="8960" max="8960" width="15.28515625" style="7" customWidth="1"/>
    <col min="8961" max="8961" width="16.28515625" style="7" customWidth="1"/>
    <col min="8962" max="9203" width="9.140625" style="7"/>
    <col min="9204" max="9204" width="43.28515625" style="7" customWidth="1"/>
    <col min="9205" max="9206" width="11" style="7" customWidth="1"/>
    <col min="9207" max="9207" width="13.5703125" style="7" customWidth="1"/>
    <col min="9208" max="9208" width="14.28515625" style="7" customWidth="1"/>
    <col min="9209" max="9209" width="13.5703125" style="7" customWidth="1"/>
    <col min="9210" max="9210" width="13.7109375" style="7" customWidth="1"/>
    <col min="9211" max="9211" width="14.140625" style="7" customWidth="1"/>
    <col min="9212" max="9212" width="9.42578125" style="7" customWidth="1"/>
    <col min="9213" max="9215" width="0" style="7" hidden="1" customWidth="1"/>
    <col min="9216" max="9216" width="15.28515625" style="7" customWidth="1"/>
    <col min="9217" max="9217" width="16.28515625" style="7" customWidth="1"/>
    <col min="9218" max="9459" width="9.140625" style="7"/>
    <col min="9460" max="9460" width="43.28515625" style="7" customWidth="1"/>
    <col min="9461" max="9462" width="11" style="7" customWidth="1"/>
    <col min="9463" max="9463" width="13.5703125" style="7" customWidth="1"/>
    <col min="9464" max="9464" width="14.28515625" style="7" customWidth="1"/>
    <col min="9465" max="9465" width="13.5703125" style="7" customWidth="1"/>
    <col min="9466" max="9466" width="13.7109375" style="7" customWidth="1"/>
    <col min="9467" max="9467" width="14.140625" style="7" customWidth="1"/>
    <col min="9468" max="9468" width="9.42578125" style="7" customWidth="1"/>
    <col min="9469" max="9471" width="0" style="7" hidden="1" customWidth="1"/>
    <col min="9472" max="9472" width="15.28515625" style="7" customWidth="1"/>
    <col min="9473" max="9473" width="16.28515625" style="7" customWidth="1"/>
    <col min="9474" max="9715" width="9.140625" style="7"/>
    <col min="9716" max="9716" width="43.28515625" style="7" customWidth="1"/>
    <col min="9717" max="9718" width="11" style="7" customWidth="1"/>
    <col min="9719" max="9719" width="13.5703125" style="7" customWidth="1"/>
    <col min="9720" max="9720" width="14.28515625" style="7" customWidth="1"/>
    <col min="9721" max="9721" width="13.5703125" style="7" customWidth="1"/>
    <col min="9722" max="9722" width="13.7109375" style="7" customWidth="1"/>
    <col min="9723" max="9723" width="14.140625" style="7" customWidth="1"/>
    <col min="9724" max="9724" width="9.42578125" style="7" customWidth="1"/>
    <col min="9725" max="9727" width="0" style="7" hidden="1" customWidth="1"/>
    <col min="9728" max="9728" width="15.28515625" style="7" customWidth="1"/>
    <col min="9729" max="9729" width="16.28515625" style="7" customWidth="1"/>
    <col min="9730" max="9971" width="9.140625" style="7"/>
    <col min="9972" max="9972" width="43.28515625" style="7" customWidth="1"/>
    <col min="9973" max="9974" width="11" style="7" customWidth="1"/>
    <col min="9975" max="9975" width="13.5703125" style="7" customWidth="1"/>
    <col min="9976" max="9976" width="14.28515625" style="7" customWidth="1"/>
    <col min="9977" max="9977" width="13.5703125" style="7" customWidth="1"/>
    <col min="9978" max="9978" width="13.7109375" style="7" customWidth="1"/>
    <col min="9979" max="9979" width="14.140625" style="7" customWidth="1"/>
    <col min="9980" max="9980" width="9.42578125" style="7" customWidth="1"/>
    <col min="9981" max="9983" width="0" style="7" hidden="1" customWidth="1"/>
    <col min="9984" max="9984" width="15.28515625" style="7" customWidth="1"/>
    <col min="9985" max="9985" width="16.28515625" style="7" customWidth="1"/>
    <col min="9986" max="10227" width="9.140625" style="7"/>
    <col min="10228" max="10228" width="43.28515625" style="7" customWidth="1"/>
    <col min="10229" max="10230" width="11" style="7" customWidth="1"/>
    <col min="10231" max="10231" width="13.5703125" style="7" customWidth="1"/>
    <col min="10232" max="10232" width="14.28515625" style="7" customWidth="1"/>
    <col min="10233" max="10233" width="13.5703125" style="7" customWidth="1"/>
    <col min="10234" max="10234" width="13.7109375" style="7" customWidth="1"/>
    <col min="10235" max="10235" width="14.140625" style="7" customWidth="1"/>
    <col min="10236" max="10236" width="9.42578125" style="7" customWidth="1"/>
    <col min="10237" max="10239" width="0" style="7" hidden="1" customWidth="1"/>
    <col min="10240" max="10240" width="15.28515625" style="7" customWidth="1"/>
    <col min="10241" max="10241" width="16.28515625" style="7" customWidth="1"/>
    <col min="10242" max="10483" width="9.140625" style="7"/>
    <col min="10484" max="10484" width="43.28515625" style="7" customWidth="1"/>
    <col min="10485" max="10486" width="11" style="7" customWidth="1"/>
    <col min="10487" max="10487" width="13.5703125" style="7" customWidth="1"/>
    <col min="10488" max="10488" width="14.28515625" style="7" customWidth="1"/>
    <col min="10489" max="10489" width="13.5703125" style="7" customWidth="1"/>
    <col min="10490" max="10490" width="13.7109375" style="7" customWidth="1"/>
    <col min="10491" max="10491" width="14.140625" style="7" customWidth="1"/>
    <col min="10492" max="10492" width="9.42578125" style="7" customWidth="1"/>
    <col min="10493" max="10495" width="0" style="7" hidden="1" customWidth="1"/>
    <col min="10496" max="10496" width="15.28515625" style="7" customWidth="1"/>
    <col min="10497" max="10497" width="16.28515625" style="7" customWidth="1"/>
    <col min="10498" max="10739" width="9.140625" style="7"/>
    <col min="10740" max="10740" width="43.28515625" style="7" customWidth="1"/>
    <col min="10741" max="10742" width="11" style="7" customWidth="1"/>
    <col min="10743" max="10743" width="13.5703125" style="7" customWidth="1"/>
    <col min="10744" max="10744" width="14.28515625" style="7" customWidth="1"/>
    <col min="10745" max="10745" width="13.5703125" style="7" customWidth="1"/>
    <col min="10746" max="10746" width="13.7109375" style="7" customWidth="1"/>
    <col min="10747" max="10747" width="14.140625" style="7" customWidth="1"/>
    <col min="10748" max="10748" width="9.42578125" style="7" customWidth="1"/>
    <col min="10749" max="10751" width="0" style="7" hidden="1" customWidth="1"/>
    <col min="10752" max="10752" width="15.28515625" style="7" customWidth="1"/>
    <col min="10753" max="10753" width="16.28515625" style="7" customWidth="1"/>
    <col min="10754" max="10995" width="9.140625" style="7"/>
    <col min="10996" max="10996" width="43.28515625" style="7" customWidth="1"/>
    <col min="10997" max="10998" width="11" style="7" customWidth="1"/>
    <col min="10999" max="10999" width="13.5703125" style="7" customWidth="1"/>
    <col min="11000" max="11000" width="14.28515625" style="7" customWidth="1"/>
    <col min="11001" max="11001" width="13.5703125" style="7" customWidth="1"/>
    <col min="11002" max="11002" width="13.7109375" style="7" customWidth="1"/>
    <col min="11003" max="11003" width="14.140625" style="7" customWidth="1"/>
    <col min="11004" max="11004" width="9.42578125" style="7" customWidth="1"/>
    <col min="11005" max="11007" width="0" style="7" hidden="1" customWidth="1"/>
    <col min="11008" max="11008" width="15.28515625" style="7" customWidth="1"/>
    <col min="11009" max="11009" width="16.28515625" style="7" customWidth="1"/>
    <col min="11010" max="11251" width="9.140625" style="7"/>
    <col min="11252" max="11252" width="43.28515625" style="7" customWidth="1"/>
    <col min="11253" max="11254" width="11" style="7" customWidth="1"/>
    <col min="11255" max="11255" width="13.5703125" style="7" customWidth="1"/>
    <col min="11256" max="11256" width="14.28515625" style="7" customWidth="1"/>
    <col min="11257" max="11257" width="13.5703125" style="7" customWidth="1"/>
    <col min="11258" max="11258" width="13.7109375" style="7" customWidth="1"/>
    <col min="11259" max="11259" width="14.140625" style="7" customWidth="1"/>
    <col min="11260" max="11260" width="9.42578125" style="7" customWidth="1"/>
    <col min="11261" max="11263" width="0" style="7" hidden="1" customWidth="1"/>
    <col min="11264" max="11264" width="15.28515625" style="7" customWidth="1"/>
    <col min="11265" max="11265" width="16.28515625" style="7" customWidth="1"/>
    <col min="11266" max="11507" width="9.140625" style="7"/>
    <col min="11508" max="11508" width="43.28515625" style="7" customWidth="1"/>
    <col min="11509" max="11510" width="11" style="7" customWidth="1"/>
    <col min="11511" max="11511" width="13.5703125" style="7" customWidth="1"/>
    <col min="11512" max="11512" width="14.28515625" style="7" customWidth="1"/>
    <col min="11513" max="11513" width="13.5703125" style="7" customWidth="1"/>
    <col min="11514" max="11514" width="13.7109375" style="7" customWidth="1"/>
    <col min="11515" max="11515" width="14.140625" style="7" customWidth="1"/>
    <col min="11516" max="11516" width="9.42578125" style="7" customWidth="1"/>
    <col min="11517" max="11519" width="0" style="7" hidden="1" customWidth="1"/>
    <col min="11520" max="11520" width="15.28515625" style="7" customWidth="1"/>
    <col min="11521" max="11521" width="16.28515625" style="7" customWidth="1"/>
    <col min="11522" max="11763" width="9.140625" style="7"/>
    <col min="11764" max="11764" width="43.28515625" style="7" customWidth="1"/>
    <col min="11765" max="11766" width="11" style="7" customWidth="1"/>
    <col min="11767" max="11767" width="13.5703125" style="7" customWidth="1"/>
    <col min="11768" max="11768" width="14.28515625" style="7" customWidth="1"/>
    <col min="11769" max="11769" width="13.5703125" style="7" customWidth="1"/>
    <col min="11770" max="11770" width="13.7109375" style="7" customWidth="1"/>
    <col min="11771" max="11771" width="14.140625" style="7" customWidth="1"/>
    <col min="11772" max="11772" width="9.42578125" style="7" customWidth="1"/>
    <col min="11773" max="11775" width="0" style="7" hidden="1" customWidth="1"/>
    <col min="11776" max="11776" width="15.28515625" style="7" customWidth="1"/>
    <col min="11777" max="11777" width="16.28515625" style="7" customWidth="1"/>
    <col min="11778" max="12019" width="9.140625" style="7"/>
    <col min="12020" max="12020" width="43.28515625" style="7" customWidth="1"/>
    <col min="12021" max="12022" width="11" style="7" customWidth="1"/>
    <col min="12023" max="12023" width="13.5703125" style="7" customWidth="1"/>
    <col min="12024" max="12024" width="14.28515625" style="7" customWidth="1"/>
    <col min="12025" max="12025" width="13.5703125" style="7" customWidth="1"/>
    <col min="12026" max="12026" width="13.7109375" style="7" customWidth="1"/>
    <col min="12027" max="12027" width="14.140625" style="7" customWidth="1"/>
    <col min="12028" max="12028" width="9.42578125" style="7" customWidth="1"/>
    <col min="12029" max="12031" width="0" style="7" hidden="1" customWidth="1"/>
    <col min="12032" max="12032" width="15.28515625" style="7" customWidth="1"/>
    <col min="12033" max="12033" width="16.28515625" style="7" customWidth="1"/>
    <col min="12034" max="12275" width="9.140625" style="7"/>
    <col min="12276" max="12276" width="43.28515625" style="7" customWidth="1"/>
    <col min="12277" max="12278" width="11" style="7" customWidth="1"/>
    <col min="12279" max="12279" width="13.5703125" style="7" customWidth="1"/>
    <col min="12280" max="12280" width="14.28515625" style="7" customWidth="1"/>
    <col min="12281" max="12281" width="13.5703125" style="7" customWidth="1"/>
    <col min="12282" max="12282" width="13.7109375" style="7" customWidth="1"/>
    <col min="12283" max="12283" width="14.140625" style="7" customWidth="1"/>
    <col min="12284" max="12284" width="9.42578125" style="7" customWidth="1"/>
    <col min="12285" max="12287" width="0" style="7" hidden="1" customWidth="1"/>
    <col min="12288" max="12288" width="15.28515625" style="7" customWidth="1"/>
    <col min="12289" max="12289" width="16.28515625" style="7" customWidth="1"/>
    <col min="12290" max="12531" width="9.140625" style="7"/>
    <col min="12532" max="12532" width="43.28515625" style="7" customWidth="1"/>
    <col min="12533" max="12534" width="11" style="7" customWidth="1"/>
    <col min="12535" max="12535" width="13.5703125" style="7" customWidth="1"/>
    <col min="12536" max="12536" width="14.28515625" style="7" customWidth="1"/>
    <col min="12537" max="12537" width="13.5703125" style="7" customWidth="1"/>
    <col min="12538" max="12538" width="13.7109375" style="7" customWidth="1"/>
    <col min="12539" max="12539" width="14.140625" style="7" customWidth="1"/>
    <col min="12540" max="12540" width="9.42578125" style="7" customWidth="1"/>
    <col min="12541" max="12543" width="0" style="7" hidden="1" customWidth="1"/>
    <col min="12544" max="12544" width="15.28515625" style="7" customWidth="1"/>
    <col min="12545" max="12545" width="16.28515625" style="7" customWidth="1"/>
    <col min="12546" max="12787" width="9.140625" style="7"/>
    <col min="12788" max="12788" width="43.28515625" style="7" customWidth="1"/>
    <col min="12789" max="12790" width="11" style="7" customWidth="1"/>
    <col min="12791" max="12791" width="13.5703125" style="7" customWidth="1"/>
    <col min="12792" max="12792" width="14.28515625" style="7" customWidth="1"/>
    <col min="12793" max="12793" width="13.5703125" style="7" customWidth="1"/>
    <col min="12794" max="12794" width="13.7109375" style="7" customWidth="1"/>
    <col min="12795" max="12795" width="14.140625" style="7" customWidth="1"/>
    <col min="12796" max="12796" width="9.42578125" style="7" customWidth="1"/>
    <col min="12797" max="12799" width="0" style="7" hidden="1" customWidth="1"/>
    <col min="12800" max="12800" width="15.28515625" style="7" customWidth="1"/>
    <col min="12801" max="12801" width="16.28515625" style="7" customWidth="1"/>
    <col min="12802" max="13043" width="9.140625" style="7"/>
    <col min="13044" max="13044" width="43.28515625" style="7" customWidth="1"/>
    <col min="13045" max="13046" width="11" style="7" customWidth="1"/>
    <col min="13047" max="13047" width="13.5703125" style="7" customWidth="1"/>
    <col min="13048" max="13048" width="14.28515625" style="7" customWidth="1"/>
    <col min="13049" max="13049" width="13.5703125" style="7" customWidth="1"/>
    <col min="13050" max="13050" width="13.7109375" style="7" customWidth="1"/>
    <col min="13051" max="13051" width="14.140625" style="7" customWidth="1"/>
    <col min="13052" max="13052" width="9.42578125" style="7" customWidth="1"/>
    <col min="13053" max="13055" width="0" style="7" hidden="1" customWidth="1"/>
    <col min="13056" max="13056" width="15.28515625" style="7" customWidth="1"/>
    <col min="13057" max="13057" width="16.28515625" style="7" customWidth="1"/>
    <col min="13058" max="13299" width="9.140625" style="7"/>
    <col min="13300" max="13300" width="43.28515625" style="7" customWidth="1"/>
    <col min="13301" max="13302" width="11" style="7" customWidth="1"/>
    <col min="13303" max="13303" width="13.5703125" style="7" customWidth="1"/>
    <col min="13304" max="13304" width="14.28515625" style="7" customWidth="1"/>
    <col min="13305" max="13305" width="13.5703125" style="7" customWidth="1"/>
    <col min="13306" max="13306" width="13.7109375" style="7" customWidth="1"/>
    <col min="13307" max="13307" width="14.140625" style="7" customWidth="1"/>
    <col min="13308" max="13308" width="9.42578125" style="7" customWidth="1"/>
    <col min="13309" max="13311" width="0" style="7" hidden="1" customWidth="1"/>
    <col min="13312" max="13312" width="15.28515625" style="7" customWidth="1"/>
    <col min="13313" max="13313" width="16.28515625" style="7" customWidth="1"/>
    <col min="13314" max="13555" width="9.140625" style="7"/>
    <col min="13556" max="13556" width="43.28515625" style="7" customWidth="1"/>
    <col min="13557" max="13558" width="11" style="7" customWidth="1"/>
    <col min="13559" max="13559" width="13.5703125" style="7" customWidth="1"/>
    <col min="13560" max="13560" width="14.28515625" style="7" customWidth="1"/>
    <col min="13561" max="13561" width="13.5703125" style="7" customWidth="1"/>
    <col min="13562" max="13562" width="13.7109375" style="7" customWidth="1"/>
    <col min="13563" max="13563" width="14.140625" style="7" customWidth="1"/>
    <col min="13564" max="13564" width="9.42578125" style="7" customWidth="1"/>
    <col min="13565" max="13567" width="0" style="7" hidden="1" customWidth="1"/>
    <col min="13568" max="13568" width="15.28515625" style="7" customWidth="1"/>
    <col min="13569" max="13569" width="16.28515625" style="7" customWidth="1"/>
    <col min="13570" max="13811" width="9.140625" style="7"/>
    <col min="13812" max="13812" width="43.28515625" style="7" customWidth="1"/>
    <col min="13813" max="13814" width="11" style="7" customWidth="1"/>
    <col min="13815" max="13815" width="13.5703125" style="7" customWidth="1"/>
    <col min="13816" max="13816" width="14.28515625" style="7" customWidth="1"/>
    <col min="13817" max="13817" width="13.5703125" style="7" customWidth="1"/>
    <col min="13818" max="13818" width="13.7109375" style="7" customWidth="1"/>
    <col min="13819" max="13819" width="14.140625" style="7" customWidth="1"/>
    <col min="13820" max="13820" width="9.42578125" style="7" customWidth="1"/>
    <col min="13821" max="13823" width="0" style="7" hidden="1" customWidth="1"/>
    <col min="13824" max="13824" width="15.28515625" style="7" customWidth="1"/>
    <col min="13825" max="13825" width="16.28515625" style="7" customWidth="1"/>
    <col min="13826" max="14067" width="9.140625" style="7"/>
    <col min="14068" max="14068" width="43.28515625" style="7" customWidth="1"/>
    <col min="14069" max="14070" width="11" style="7" customWidth="1"/>
    <col min="14071" max="14071" width="13.5703125" style="7" customWidth="1"/>
    <col min="14072" max="14072" width="14.28515625" style="7" customWidth="1"/>
    <col min="14073" max="14073" width="13.5703125" style="7" customWidth="1"/>
    <col min="14074" max="14074" width="13.7109375" style="7" customWidth="1"/>
    <col min="14075" max="14075" width="14.140625" style="7" customWidth="1"/>
    <col min="14076" max="14076" width="9.42578125" style="7" customWidth="1"/>
    <col min="14077" max="14079" width="0" style="7" hidden="1" customWidth="1"/>
    <col min="14080" max="14080" width="15.28515625" style="7" customWidth="1"/>
    <col min="14081" max="14081" width="16.28515625" style="7" customWidth="1"/>
    <col min="14082" max="14323" width="9.140625" style="7"/>
    <col min="14324" max="14324" width="43.28515625" style="7" customWidth="1"/>
    <col min="14325" max="14326" width="11" style="7" customWidth="1"/>
    <col min="14327" max="14327" width="13.5703125" style="7" customWidth="1"/>
    <col min="14328" max="14328" width="14.28515625" style="7" customWidth="1"/>
    <col min="14329" max="14329" width="13.5703125" style="7" customWidth="1"/>
    <col min="14330" max="14330" width="13.7109375" style="7" customWidth="1"/>
    <col min="14331" max="14331" width="14.140625" style="7" customWidth="1"/>
    <col min="14332" max="14332" width="9.42578125" style="7" customWidth="1"/>
    <col min="14333" max="14335" width="0" style="7" hidden="1" customWidth="1"/>
    <col min="14336" max="14336" width="15.28515625" style="7" customWidth="1"/>
    <col min="14337" max="14337" width="16.28515625" style="7" customWidth="1"/>
    <col min="14338" max="14579" width="9.140625" style="7"/>
    <col min="14580" max="14580" width="43.28515625" style="7" customWidth="1"/>
    <col min="14581" max="14582" width="11" style="7" customWidth="1"/>
    <col min="14583" max="14583" width="13.5703125" style="7" customWidth="1"/>
    <col min="14584" max="14584" width="14.28515625" style="7" customWidth="1"/>
    <col min="14585" max="14585" width="13.5703125" style="7" customWidth="1"/>
    <col min="14586" max="14586" width="13.7109375" style="7" customWidth="1"/>
    <col min="14587" max="14587" width="14.140625" style="7" customWidth="1"/>
    <col min="14588" max="14588" width="9.42578125" style="7" customWidth="1"/>
    <col min="14589" max="14591" width="0" style="7" hidden="1" customWidth="1"/>
    <col min="14592" max="14592" width="15.28515625" style="7" customWidth="1"/>
    <col min="14593" max="14593" width="16.28515625" style="7" customWidth="1"/>
    <col min="14594" max="14835" width="9.140625" style="7"/>
    <col min="14836" max="14836" width="43.28515625" style="7" customWidth="1"/>
    <col min="14837" max="14838" width="11" style="7" customWidth="1"/>
    <col min="14839" max="14839" width="13.5703125" style="7" customWidth="1"/>
    <col min="14840" max="14840" width="14.28515625" style="7" customWidth="1"/>
    <col min="14841" max="14841" width="13.5703125" style="7" customWidth="1"/>
    <col min="14842" max="14842" width="13.7109375" style="7" customWidth="1"/>
    <col min="14843" max="14843" width="14.140625" style="7" customWidth="1"/>
    <col min="14844" max="14844" width="9.42578125" style="7" customWidth="1"/>
    <col min="14845" max="14847" width="0" style="7" hidden="1" customWidth="1"/>
    <col min="14848" max="14848" width="15.28515625" style="7" customWidth="1"/>
    <col min="14849" max="14849" width="16.28515625" style="7" customWidth="1"/>
    <col min="14850" max="15091" width="9.140625" style="7"/>
    <col min="15092" max="15092" width="43.28515625" style="7" customWidth="1"/>
    <col min="15093" max="15094" width="11" style="7" customWidth="1"/>
    <col min="15095" max="15095" width="13.5703125" style="7" customWidth="1"/>
    <col min="15096" max="15096" width="14.28515625" style="7" customWidth="1"/>
    <col min="15097" max="15097" width="13.5703125" style="7" customWidth="1"/>
    <col min="15098" max="15098" width="13.7109375" style="7" customWidth="1"/>
    <col min="15099" max="15099" width="14.140625" style="7" customWidth="1"/>
    <col min="15100" max="15100" width="9.42578125" style="7" customWidth="1"/>
    <col min="15101" max="15103" width="0" style="7" hidden="1" customWidth="1"/>
    <col min="15104" max="15104" width="15.28515625" style="7" customWidth="1"/>
    <col min="15105" max="15105" width="16.28515625" style="7" customWidth="1"/>
    <col min="15106" max="15347" width="9.140625" style="7"/>
    <col min="15348" max="15348" width="43.28515625" style="7" customWidth="1"/>
    <col min="15349" max="15350" width="11" style="7" customWidth="1"/>
    <col min="15351" max="15351" width="13.5703125" style="7" customWidth="1"/>
    <col min="15352" max="15352" width="14.28515625" style="7" customWidth="1"/>
    <col min="15353" max="15353" width="13.5703125" style="7" customWidth="1"/>
    <col min="15354" max="15354" width="13.7109375" style="7" customWidth="1"/>
    <col min="15355" max="15355" width="14.140625" style="7" customWidth="1"/>
    <col min="15356" max="15356" width="9.42578125" style="7" customWidth="1"/>
    <col min="15357" max="15359" width="0" style="7" hidden="1" customWidth="1"/>
    <col min="15360" max="15360" width="15.28515625" style="7" customWidth="1"/>
    <col min="15361" max="15361" width="16.28515625" style="7" customWidth="1"/>
    <col min="15362" max="15603" width="9.140625" style="7"/>
    <col min="15604" max="15604" width="43.28515625" style="7" customWidth="1"/>
    <col min="15605" max="15606" width="11" style="7" customWidth="1"/>
    <col min="15607" max="15607" width="13.5703125" style="7" customWidth="1"/>
    <col min="15608" max="15608" width="14.28515625" style="7" customWidth="1"/>
    <col min="15609" max="15609" width="13.5703125" style="7" customWidth="1"/>
    <col min="15610" max="15610" width="13.7109375" style="7" customWidth="1"/>
    <col min="15611" max="15611" width="14.140625" style="7" customWidth="1"/>
    <col min="15612" max="15612" width="9.42578125" style="7" customWidth="1"/>
    <col min="15613" max="15615" width="0" style="7" hidden="1" customWidth="1"/>
    <col min="15616" max="15616" width="15.28515625" style="7" customWidth="1"/>
    <col min="15617" max="15617" width="16.28515625" style="7" customWidth="1"/>
    <col min="15618" max="15859" width="9.140625" style="7"/>
    <col min="15860" max="15860" width="43.28515625" style="7" customWidth="1"/>
    <col min="15861" max="15862" width="11" style="7" customWidth="1"/>
    <col min="15863" max="15863" width="13.5703125" style="7" customWidth="1"/>
    <col min="15864" max="15864" width="14.28515625" style="7" customWidth="1"/>
    <col min="15865" max="15865" width="13.5703125" style="7" customWidth="1"/>
    <col min="15866" max="15866" width="13.7109375" style="7" customWidth="1"/>
    <col min="15867" max="15867" width="14.140625" style="7" customWidth="1"/>
    <col min="15868" max="15868" width="9.42578125" style="7" customWidth="1"/>
    <col min="15869" max="15871" width="0" style="7" hidden="1" customWidth="1"/>
    <col min="15872" max="15872" width="15.28515625" style="7" customWidth="1"/>
    <col min="15873" max="15873" width="16.28515625" style="7" customWidth="1"/>
    <col min="15874" max="16115" width="9.140625" style="7"/>
    <col min="16116" max="16116" width="43.28515625" style="7" customWidth="1"/>
    <col min="16117" max="16118" width="11" style="7" customWidth="1"/>
    <col min="16119" max="16119" width="13.5703125" style="7" customWidth="1"/>
    <col min="16120" max="16120" width="14.28515625" style="7" customWidth="1"/>
    <col min="16121" max="16121" width="13.5703125" style="7" customWidth="1"/>
    <col min="16122" max="16122" width="13.7109375" style="7" customWidth="1"/>
    <col min="16123" max="16123" width="14.140625" style="7" customWidth="1"/>
    <col min="16124" max="16124" width="9.42578125" style="7" customWidth="1"/>
    <col min="16125" max="16127" width="0" style="7" hidden="1" customWidth="1"/>
    <col min="16128" max="16128" width="15.28515625" style="7" customWidth="1"/>
    <col min="16129" max="16129" width="16.28515625" style="7" customWidth="1"/>
    <col min="16130" max="16384" width="9.140625" style="7"/>
  </cols>
  <sheetData>
    <row r="1" spans="1:7">
      <c r="A1" s="3"/>
      <c r="B1" s="4"/>
      <c r="C1" s="5"/>
      <c r="D1" s="6" t="s">
        <v>162</v>
      </c>
    </row>
    <row r="2" spans="1:7">
      <c r="A2" s="3"/>
      <c r="B2" s="4"/>
      <c r="C2" s="5"/>
      <c r="D2" s="6"/>
    </row>
    <row r="3" spans="1:7">
      <c r="A3" s="3"/>
      <c r="B3" s="4"/>
      <c r="C3" s="5"/>
      <c r="D3" s="6"/>
    </row>
    <row r="4" spans="1:7">
      <c r="A4" s="3"/>
      <c r="B4" s="4"/>
      <c r="C4" s="5"/>
      <c r="D4" s="6"/>
    </row>
    <row r="5" spans="1:7" s="8" customFormat="1" ht="17.25" customHeight="1">
      <c r="A5" s="85" t="s">
        <v>0</v>
      </c>
      <c r="B5" s="85"/>
      <c r="C5" s="85"/>
      <c r="D5" s="85"/>
    </row>
    <row r="6" spans="1:7" ht="35.25" customHeight="1">
      <c r="A6" s="85" t="s">
        <v>209</v>
      </c>
      <c r="B6" s="85"/>
      <c r="C6" s="85"/>
      <c r="D6" s="85"/>
    </row>
    <row r="7" spans="1:7" ht="14.25" customHeight="1">
      <c r="A7" s="43"/>
      <c r="B7" s="43"/>
      <c r="C7" s="43"/>
      <c r="D7" s="43"/>
    </row>
    <row r="8" spans="1:7" ht="21.75" customHeight="1">
      <c r="A8" s="9"/>
      <c r="D8" s="12" t="s">
        <v>191</v>
      </c>
    </row>
    <row r="9" spans="1:7" ht="27.75" customHeight="1">
      <c r="A9" s="86" t="s">
        <v>1</v>
      </c>
      <c r="B9" s="2" t="s">
        <v>2</v>
      </c>
      <c r="C9" s="87" t="s">
        <v>3</v>
      </c>
      <c r="D9" s="84" t="s">
        <v>210</v>
      </c>
    </row>
    <row r="10" spans="1:7" ht="27" customHeight="1">
      <c r="A10" s="86"/>
      <c r="B10" s="2" t="s">
        <v>4</v>
      </c>
      <c r="C10" s="88"/>
      <c r="D10" s="84"/>
    </row>
    <row r="11" spans="1:7" s="13" customFormat="1" ht="25.5" customHeight="1">
      <c r="A11" s="54" t="s">
        <v>5</v>
      </c>
      <c r="B11" s="55"/>
      <c r="C11" s="56"/>
      <c r="D11" s="57">
        <f>SUM(D12:D19)+D20+D22+D25</f>
        <v>365958</v>
      </c>
      <c r="F11" s="68"/>
    </row>
    <row r="12" spans="1:7" ht="30" customHeight="1">
      <c r="A12" s="75" t="s">
        <v>6</v>
      </c>
      <c r="B12" s="14"/>
      <c r="C12" s="35" t="s">
        <v>7</v>
      </c>
      <c r="D12" s="16">
        <v>1</v>
      </c>
    </row>
    <row r="13" spans="1:7" ht="18.75" customHeight="1">
      <c r="A13" s="75" t="s">
        <v>8</v>
      </c>
      <c r="B13" s="14"/>
      <c r="C13" s="35" t="s">
        <v>9</v>
      </c>
      <c r="D13" s="16">
        <v>363900</v>
      </c>
    </row>
    <row r="14" spans="1:7" ht="20.25" customHeight="1">
      <c r="A14" s="75" t="s">
        <v>196</v>
      </c>
      <c r="B14" s="14"/>
      <c r="C14" s="35" t="s">
        <v>10</v>
      </c>
      <c r="D14" s="16">
        <v>1669</v>
      </c>
      <c r="G14" s="8"/>
    </row>
    <row r="15" spans="1:7" ht="18" customHeight="1">
      <c r="A15" s="75" t="s">
        <v>11</v>
      </c>
      <c r="B15" s="14"/>
      <c r="C15" s="35" t="s">
        <v>12</v>
      </c>
      <c r="D15" s="16">
        <v>5</v>
      </c>
    </row>
    <row r="16" spans="1:7" ht="33.75" customHeight="1">
      <c r="A16" s="75" t="s">
        <v>163</v>
      </c>
      <c r="B16" s="59"/>
      <c r="C16" s="60" t="s">
        <v>13</v>
      </c>
      <c r="D16" s="16">
        <v>300</v>
      </c>
    </row>
    <row r="17" spans="1:10" ht="18" customHeight="1">
      <c r="A17" s="75" t="s">
        <v>14</v>
      </c>
      <c r="B17" s="14"/>
      <c r="C17" s="15" t="s">
        <v>15</v>
      </c>
      <c r="D17" s="16">
        <v>10</v>
      </c>
    </row>
    <row r="18" spans="1:10" ht="16.5" customHeight="1">
      <c r="A18" s="75" t="s">
        <v>16</v>
      </c>
      <c r="B18" s="14"/>
      <c r="C18" s="15" t="s">
        <v>17</v>
      </c>
      <c r="D18" s="16">
        <v>1</v>
      </c>
    </row>
    <row r="19" spans="1:10" ht="18" customHeight="1">
      <c r="A19" s="75" t="s">
        <v>164</v>
      </c>
      <c r="B19" s="14"/>
      <c r="C19" s="15" t="s">
        <v>18</v>
      </c>
      <c r="D19" s="16">
        <v>10</v>
      </c>
    </row>
    <row r="20" spans="1:10" s="44" customFormat="1" ht="18.75" customHeight="1">
      <c r="A20" s="76" t="s">
        <v>183</v>
      </c>
      <c r="B20" s="45"/>
      <c r="C20" s="46" t="s">
        <v>179</v>
      </c>
      <c r="D20" s="37">
        <f>SUM(D21)</f>
        <v>6</v>
      </c>
    </row>
    <row r="21" spans="1:10" customFormat="1" ht="48" customHeight="1">
      <c r="A21" s="75" t="s">
        <v>184</v>
      </c>
      <c r="B21" s="45"/>
      <c r="C21" s="47" t="s">
        <v>180</v>
      </c>
      <c r="D21" s="16">
        <v>6</v>
      </c>
    </row>
    <row r="22" spans="1:10" s="44" customFormat="1" ht="32.25" customHeight="1">
      <c r="A22" s="76" t="s">
        <v>190</v>
      </c>
      <c r="B22" s="45"/>
      <c r="C22" s="48" t="s">
        <v>181</v>
      </c>
      <c r="D22" s="37">
        <f>SUM(D23)</f>
        <v>26</v>
      </c>
    </row>
    <row r="23" spans="1:10" customFormat="1" ht="17.25" customHeight="1">
      <c r="A23" s="75" t="s">
        <v>185</v>
      </c>
      <c r="B23" s="45"/>
      <c r="C23" s="47" t="s">
        <v>182</v>
      </c>
      <c r="D23" s="16">
        <v>26</v>
      </c>
    </row>
    <row r="24" spans="1:10" customFormat="1" ht="22.5" customHeight="1">
      <c r="A24" s="75" t="s">
        <v>195</v>
      </c>
      <c r="B24" s="45"/>
      <c r="C24" s="47" t="s">
        <v>189</v>
      </c>
      <c r="D24" s="16">
        <v>26</v>
      </c>
    </row>
    <row r="25" spans="1:10" s="44" customFormat="1" ht="43.5" customHeight="1">
      <c r="A25" s="76" t="s">
        <v>204</v>
      </c>
      <c r="B25" s="45"/>
      <c r="C25" s="48" t="s">
        <v>205</v>
      </c>
      <c r="D25" s="37">
        <f>D26</f>
        <v>30</v>
      </c>
    </row>
    <row r="26" spans="1:10" customFormat="1" ht="17.25" customHeight="1">
      <c r="A26" s="75" t="s">
        <v>199</v>
      </c>
      <c r="B26" s="45"/>
      <c r="C26" s="47" t="s">
        <v>206</v>
      </c>
      <c r="D26" s="16">
        <v>30</v>
      </c>
    </row>
    <row r="27" spans="1:10" customFormat="1" ht="22.5" customHeight="1">
      <c r="A27" s="75" t="s">
        <v>207</v>
      </c>
      <c r="B27" s="14"/>
      <c r="C27" s="47" t="s">
        <v>208</v>
      </c>
      <c r="D27" s="62">
        <v>13</v>
      </c>
    </row>
    <row r="28" spans="1:10" customFormat="1" ht="22.5" customHeight="1">
      <c r="A28" s="79" t="s">
        <v>213</v>
      </c>
      <c r="B28" s="14"/>
      <c r="C28" s="70" t="s">
        <v>214</v>
      </c>
      <c r="D28" s="62">
        <v>17</v>
      </c>
      <c r="E28" s="69"/>
    </row>
    <row r="29" spans="1:10" s="13" customFormat="1" ht="15" customHeight="1">
      <c r="A29" s="90" t="s">
        <v>186</v>
      </c>
      <c r="B29" s="50" t="s">
        <v>19</v>
      </c>
      <c r="C29" s="98" t="s">
        <v>20</v>
      </c>
      <c r="D29" s="51">
        <f>SUM(D31+D33+D35)</f>
        <v>322476</v>
      </c>
    </row>
    <row r="30" spans="1:10" s="13" customFormat="1">
      <c r="A30" s="91"/>
      <c r="B30" s="52" t="s">
        <v>21</v>
      </c>
      <c r="C30" s="99"/>
      <c r="D30" s="53">
        <f>SUM(D32+D34+D36)</f>
        <v>337270</v>
      </c>
      <c r="J30" s="68"/>
    </row>
    <row r="31" spans="1:10" s="13" customFormat="1" ht="15" customHeight="1">
      <c r="A31" s="83" t="s">
        <v>22</v>
      </c>
      <c r="B31" s="77" t="s">
        <v>19</v>
      </c>
      <c r="C31" s="113" t="s">
        <v>23</v>
      </c>
      <c r="D31" s="17">
        <f>SUM(D37)</f>
        <v>213546</v>
      </c>
      <c r="J31" s="68"/>
    </row>
    <row r="32" spans="1:10" s="13" customFormat="1">
      <c r="A32" s="83"/>
      <c r="B32" s="77" t="s">
        <v>21</v>
      </c>
      <c r="C32" s="113"/>
      <c r="D32" s="17">
        <f>SUM(D38)</f>
        <v>212219</v>
      </c>
    </row>
    <row r="33" spans="1:8" s="13" customFormat="1" ht="15" customHeight="1">
      <c r="A33" s="92" t="s">
        <v>24</v>
      </c>
      <c r="B33" s="77" t="s">
        <v>19</v>
      </c>
      <c r="C33" s="113" t="s">
        <v>25</v>
      </c>
      <c r="D33" s="17">
        <f>SUM(D175)</f>
        <v>108930</v>
      </c>
    </row>
    <row r="34" spans="1:8" s="13" customFormat="1">
      <c r="A34" s="92"/>
      <c r="B34" s="77" t="s">
        <v>21</v>
      </c>
      <c r="C34" s="113"/>
      <c r="D34" s="17">
        <f>SUM(D176)</f>
        <v>122251</v>
      </c>
    </row>
    <row r="35" spans="1:8" s="13" customFormat="1" ht="15" customHeight="1">
      <c r="A35" s="93" t="s">
        <v>26</v>
      </c>
      <c r="B35" s="77" t="s">
        <v>19</v>
      </c>
      <c r="C35" s="113" t="s">
        <v>27</v>
      </c>
      <c r="D35" s="17">
        <f>SUM(D189)</f>
        <v>0</v>
      </c>
    </row>
    <row r="36" spans="1:8" s="13" customFormat="1">
      <c r="A36" s="93"/>
      <c r="B36" s="77" t="s">
        <v>21</v>
      </c>
      <c r="C36" s="113"/>
      <c r="D36" s="17">
        <f>SUM(D190)</f>
        <v>2800</v>
      </c>
    </row>
    <row r="37" spans="1:8" s="13" customFormat="1" ht="18" customHeight="1">
      <c r="A37" s="83" t="s">
        <v>28</v>
      </c>
      <c r="B37" s="77" t="s">
        <v>19</v>
      </c>
      <c r="C37" s="113" t="s">
        <v>23</v>
      </c>
      <c r="D37" s="17">
        <f>SUM(D39+D73+D137+D143+D149+D155+D163+D171)</f>
        <v>213546</v>
      </c>
    </row>
    <row r="38" spans="1:8" s="13" customFormat="1" ht="16.5" customHeight="1">
      <c r="A38" s="83"/>
      <c r="B38" s="77" t="s">
        <v>21</v>
      </c>
      <c r="C38" s="113"/>
      <c r="D38" s="17">
        <f>SUM(D40+D74+D138+D144+D150+D156+D164+D172)</f>
        <v>212219</v>
      </c>
    </row>
    <row r="39" spans="1:8" s="13" customFormat="1" ht="16.5" customHeight="1">
      <c r="A39" s="83" t="s">
        <v>29</v>
      </c>
      <c r="B39" s="77" t="s">
        <v>19</v>
      </c>
      <c r="C39" s="113" t="s">
        <v>30</v>
      </c>
      <c r="D39" s="17">
        <f>SUM(D41+D53+D59)</f>
        <v>126896</v>
      </c>
    </row>
    <row r="40" spans="1:8" s="13" customFormat="1" ht="15.75" customHeight="1">
      <c r="A40" s="83"/>
      <c r="B40" s="77" t="s">
        <v>21</v>
      </c>
      <c r="C40" s="113"/>
      <c r="D40" s="17">
        <f>SUM(D42+D54+D60)</f>
        <v>126896</v>
      </c>
    </row>
    <row r="41" spans="1:8" s="36" customFormat="1">
      <c r="A41" s="83" t="s">
        <v>31</v>
      </c>
      <c r="B41" s="80" t="s">
        <v>19</v>
      </c>
      <c r="C41" s="113" t="s">
        <v>32</v>
      </c>
      <c r="D41" s="37">
        <f>SUM(D43+D45+D47+D49+D51)</f>
        <v>122647</v>
      </c>
    </row>
    <row r="42" spans="1:8" s="36" customFormat="1" ht="15.75" customHeight="1">
      <c r="A42" s="83"/>
      <c r="B42" s="80" t="s">
        <v>21</v>
      </c>
      <c r="C42" s="113"/>
      <c r="D42" s="37">
        <f>SUM(D44+D46+D48+D50+D52)</f>
        <v>122647</v>
      </c>
    </row>
    <row r="43" spans="1:8" ht="13.5" customHeight="1">
      <c r="A43" s="82" t="s">
        <v>33</v>
      </c>
      <c r="B43" s="77" t="s">
        <v>19</v>
      </c>
      <c r="C43" s="94" t="s">
        <v>34</v>
      </c>
      <c r="D43" s="16">
        <v>110454</v>
      </c>
    </row>
    <row r="44" spans="1:8" ht="15.75" customHeight="1">
      <c r="A44" s="82"/>
      <c r="B44" s="77" t="s">
        <v>21</v>
      </c>
      <c r="C44" s="94"/>
      <c r="D44" s="16">
        <v>110454</v>
      </c>
    </row>
    <row r="45" spans="1:8" ht="15.75" customHeight="1">
      <c r="A45" s="96" t="s">
        <v>176</v>
      </c>
      <c r="B45" s="77" t="s">
        <v>19</v>
      </c>
      <c r="C45" s="94" t="s">
        <v>175</v>
      </c>
      <c r="D45" s="16">
        <v>192</v>
      </c>
    </row>
    <row r="46" spans="1:8" ht="15.75" customHeight="1">
      <c r="A46" s="97"/>
      <c r="B46" s="78" t="s">
        <v>21</v>
      </c>
      <c r="C46" s="95"/>
      <c r="D46" s="72">
        <v>192</v>
      </c>
    </row>
    <row r="47" spans="1:8">
      <c r="A47" s="89" t="s">
        <v>35</v>
      </c>
      <c r="B47" s="71" t="s">
        <v>19</v>
      </c>
      <c r="C47" s="116" t="s">
        <v>36</v>
      </c>
      <c r="D47" s="74">
        <v>8837</v>
      </c>
      <c r="H47" s="8"/>
    </row>
    <row r="48" spans="1:8" ht="15" customHeight="1">
      <c r="A48" s="82"/>
      <c r="B48" s="64" t="s">
        <v>21</v>
      </c>
      <c r="C48" s="94"/>
      <c r="D48" s="16">
        <v>8837</v>
      </c>
    </row>
    <row r="49" spans="1:4">
      <c r="A49" s="82" t="s">
        <v>37</v>
      </c>
      <c r="B49" s="64" t="s">
        <v>19</v>
      </c>
      <c r="C49" s="114" t="s">
        <v>38</v>
      </c>
      <c r="D49" s="16">
        <v>1708</v>
      </c>
    </row>
    <row r="50" spans="1:4" ht="15.75" customHeight="1">
      <c r="A50" s="82"/>
      <c r="B50" s="64" t="s">
        <v>21</v>
      </c>
      <c r="C50" s="114"/>
      <c r="D50" s="16">
        <v>1708</v>
      </c>
    </row>
    <row r="51" spans="1:4">
      <c r="A51" s="82" t="s">
        <v>39</v>
      </c>
      <c r="B51" s="64" t="s">
        <v>19</v>
      </c>
      <c r="C51" s="94" t="s">
        <v>40</v>
      </c>
      <c r="D51" s="16">
        <v>1456</v>
      </c>
    </row>
    <row r="52" spans="1:4" ht="15.75" customHeight="1">
      <c r="A52" s="82"/>
      <c r="B52" s="64" t="s">
        <v>21</v>
      </c>
      <c r="C52" s="94"/>
      <c r="D52" s="16">
        <v>1456</v>
      </c>
    </row>
    <row r="53" spans="1:4" s="36" customFormat="1">
      <c r="A53" s="83" t="s">
        <v>41</v>
      </c>
      <c r="B53" s="66" t="s">
        <v>19</v>
      </c>
      <c r="C53" s="115" t="s">
        <v>42</v>
      </c>
      <c r="D53" s="17">
        <f>SUM(D55+D57)</f>
        <v>74</v>
      </c>
    </row>
    <row r="54" spans="1:4" s="36" customFormat="1" ht="15.75" customHeight="1">
      <c r="A54" s="83"/>
      <c r="B54" s="66" t="s">
        <v>21</v>
      </c>
      <c r="C54" s="115"/>
      <c r="D54" s="17">
        <f>SUM(D56+D58)</f>
        <v>74</v>
      </c>
    </row>
    <row r="55" spans="1:4">
      <c r="A55" s="82" t="s">
        <v>43</v>
      </c>
      <c r="B55" s="64" t="s">
        <v>19</v>
      </c>
      <c r="C55" s="94" t="s">
        <v>44</v>
      </c>
      <c r="D55" s="16">
        <v>1</v>
      </c>
    </row>
    <row r="56" spans="1:4" ht="15.75" customHeight="1">
      <c r="A56" s="82"/>
      <c r="B56" s="64" t="s">
        <v>21</v>
      </c>
      <c r="C56" s="94"/>
      <c r="D56" s="16">
        <v>1</v>
      </c>
    </row>
    <row r="57" spans="1:4" s="49" customFormat="1" ht="14.25" customHeight="1">
      <c r="A57" s="101" t="s">
        <v>178</v>
      </c>
      <c r="B57" s="67" t="s">
        <v>19</v>
      </c>
      <c r="C57" s="120" t="s">
        <v>177</v>
      </c>
      <c r="D57" s="16">
        <v>73</v>
      </c>
    </row>
    <row r="58" spans="1:4" s="49" customFormat="1" ht="13.5" customHeight="1">
      <c r="A58" s="101"/>
      <c r="B58" s="67" t="s">
        <v>21</v>
      </c>
      <c r="C58" s="120"/>
      <c r="D58" s="16">
        <v>73</v>
      </c>
    </row>
    <row r="59" spans="1:4" s="36" customFormat="1">
      <c r="A59" s="83" t="s">
        <v>45</v>
      </c>
      <c r="B59" s="66" t="s">
        <v>19</v>
      </c>
      <c r="C59" s="115" t="s">
        <v>46</v>
      </c>
      <c r="D59" s="17">
        <f>SUM(D61+D63+D65+D67+D69+D71)</f>
        <v>4175</v>
      </c>
    </row>
    <row r="60" spans="1:4" s="36" customFormat="1" ht="15.75" customHeight="1">
      <c r="A60" s="83"/>
      <c r="B60" s="66" t="s">
        <v>21</v>
      </c>
      <c r="C60" s="115"/>
      <c r="D60" s="17">
        <f>SUM(D62+D64+D66+D68+D70+D72)</f>
        <v>4175</v>
      </c>
    </row>
    <row r="61" spans="1:4">
      <c r="A61" s="82" t="s">
        <v>47</v>
      </c>
      <c r="B61" s="64" t="s">
        <v>19</v>
      </c>
      <c r="C61" s="114" t="s">
        <v>48</v>
      </c>
      <c r="D61" s="16">
        <v>920</v>
      </c>
    </row>
    <row r="62" spans="1:4" ht="15.75" customHeight="1">
      <c r="A62" s="82"/>
      <c r="B62" s="64" t="s">
        <v>21</v>
      </c>
      <c r="C62" s="114"/>
      <c r="D62" s="16">
        <v>920</v>
      </c>
    </row>
    <row r="63" spans="1:4">
      <c r="A63" s="82" t="s">
        <v>49</v>
      </c>
      <c r="B63" s="64" t="s">
        <v>19</v>
      </c>
      <c r="C63" s="114" t="s">
        <v>50</v>
      </c>
      <c r="D63" s="16">
        <v>30</v>
      </c>
    </row>
    <row r="64" spans="1:4" ht="15.75" customHeight="1">
      <c r="A64" s="82"/>
      <c r="B64" s="64" t="s">
        <v>21</v>
      </c>
      <c r="C64" s="114"/>
      <c r="D64" s="16">
        <v>30</v>
      </c>
    </row>
    <row r="65" spans="1:4" ht="13.5" customHeight="1">
      <c r="A65" s="100" t="s">
        <v>51</v>
      </c>
      <c r="B65" s="64" t="s">
        <v>19</v>
      </c>
      <c r="C65" s="114" t="s">
        <v>52</v>
      </c>
      <c r="D65" s="16">
        <v>310</v>
      </c>
    </row>
    <row r="66" spans="1:4" ht="15.75" customHeight="1">
      <c r="A66" s="100"/>
      <c r="B66" s="64" t="s">
        <v>21</v>
      </c>
      <c r="C66" s="114"/>
      <c r="D66" s="16">
        <v>310</v>
      </c>
    </row>
    <row r="67" spans="1:4" ht="15" customHeight="1">
      <c r="A67" s="100" t="s">
        <v>53</v>
      </c>
      <c r="B67" s="64" t="s">
        <v>19</v>
      </c>
      <c r="C67" s="114" t="s">
        <v>54</v>
      </c>
      <c r="D67" s="16">
        <v>15</v>
      </c>
    </row>
    <row r="68" spans="1:4" ht="15" customHeight="1">
      <c r="A68" s="100"/>
      <c r="B68" s="64" t="s">
        <v>21</v>
      </c>
      <c r="C68" s="114"/>
      <c r="D68" s="16">
        <v>15</v>
      </c>
    </row>
    <row r="69" spans="1:4" ht="14.25" customHeight="1">
      <c r="A69" s="100" t="s">
        <v>55</v>
      </c>
      <c r="B69" s="64" t="s">
        <v>19</v>
      </c>
      <c r="C69" s="114" t="s">
        <v>56</v>
      </c>
      <c r="D69" s="16">
        <v>100</v>
      </c>
    </row>
    <row r="70" spans="1:4" ht="14.25" customHeight="1">
      <c r="A70" s="100"/>
      <c r="B70" s="64" t="s">
        <v>21</v>
      </c>
      <c r="C70" s="114"/>
      <c r="D70" s="16">
        <v>100</v>
      </c>
    </row>
    <row r="71" spans="1:4" ht="14.25" customHeight="1">
      <c r="A71" s="103" t="s">
        <v>211</v>
      </c>
      <c r="B71" s="64" t="s">
        <v>19</v>
      </c>
      <c r="C71" s="94" t="s">
        <v>212</v>
      </c>
      <c r="D71" s="16">
        <v>2800</v>
      </c>
    </row>
    <row r="72" spans="1:4" ht="14.25" customHeight="1">
      <c r="A72" s="103"/>
      <c r="B72" s="64" t="s">
        <v>21</v>
      </c>
      <c r="C72" s="94"/>
      <c r="D72" s="16">
        <v>2800</v>
      </c>
    </row>
    <row r="73" spans="1:4" s="13" customFormat="1" ht="15" customHeight="1">
      <c r="A73" s="83" t="s">
        <v>57</v>
      </c>
      <c r="B73" s="64" t="s">
        <v>19</v>
      </c>
      <c r="C73" s="113" t="s">
        <v>58</v>
      </c>
      <c r="D73" s="17">
        <f>SUM(D75+D97+D99+D103+D109+D111+D113+D115+D117+D121+D123)</f>
        <v>68737</v>
      </c>
    </row>
    <row r="74" spans="1:4" s="13" customFormat="1">
      <c r="A74" s="83"/>
      <c r="B74" s="64" t="s">
        <v>21</v>
      </c>
      <c r="C74" s="113"/>
      <c r="D74" s="17">
        <f>SUM(D76+D98+D100+D104+D110+D112+D114+D116+D118+D122+D124)</f>
        <v>67388</v>
      </c>
    </row>
    <row r="75" spans="1:4" s="36" customFormat="1">
      <c r="A75" s="83" t="s">
        <v>59</v>
      </c>
      <c r="B75" s="66" t="s">
        <v>19</v>
      </c>
      <c r="C75" s="113" t="s">
        <v>60</v>
      </c>
      <c r="D75" s="17">
        <f>SUM(D77+D79+D81+D83+D85+D87+D89+D91+D93+D95)</f>
        <v>33862</v>
      </c>
    </row>
    <row r="76" spans="1:4" s="36" customFormat="1" ht="15.75" customHeight="1">
      <c r="A76" s="83"/>
      <c r="B76" s="66" t="s">
        <v>21</v>
      </c>
      <c r="C76" s="113"/>
      <c r="D76" s="17">
        <f>SUM(D78+D80+D82+D84+D86+D88+D90+D92+D94+D96)</f>
        <v>31546</v>
      </c>
    </row>
    <row r="77" spans="1:4">
      <c r="A77" s="102" t="s">
        <v>61</v>
      </c>
      <c r="B77" s="64" t="s">
        <v>19</v>
      </c>
      <c r="C77" s="114" t="s">
        <v>62</v>
      </c>
      <c r="D77" s="16">
        <v>334</v>
      </c>
    </row>
    <row r="78" spans="1:4" ht="15.75" customHeight="1">
      <c r="A78" s="102"/>
      <c r="B78" s="64" t="s">
        <v>21</v>
      </c>
      <c r="C78" s="114"/>
      <c r="D78" s="16">
        <v>334</v>
      </c>
    </row>
    <row r="79" spans="1:4">
      <c r="A79" s="102" t="s">
        <v>63</v>
      </c>
      <c r="B79" s="64" t="s">
        <v>19</v>
      </c>
      <c r="C79" s="114" t="s">
        <v>64</v>
      </c>
      <c r="D79" s="16">
        <v>182</v>
      </c>
    </row>
    <row r="80" spans="1:4" ht="15.75" customHeight="1">
      <c r="A80" s="102"/>
      <c r="B80" s="64" t="s">
        <v>21</v>
      </c>
      <c r="C80" s="114"/>
      <c r="D80" s="16">
        <v>185</v>
      </c>
    </row>
    <row r="81" spans="1:4">
      <c r="A81" s="102" t="s">
        <v>65</v>
      </c>
      <c r="B81" s="64" t="s">
        <v>19</v>
      </c>
      <c r="C81" s="114" t="s">
        <v>66</v>
      </c>
      <c r="D81" s="16">
        <v>2845</v>
      </c>
    </row>
    <row r="82" spans="1:4" ht="15.75" customHeight="1">
      <c r="A82" s="102"/>
      <c r="B82" s="64" t="s">
        <v>21</v>
      </c>
      <c r="C82" s="114"/>
      <c r="D82" s="16">
        <v>2870</v>
      </c>
    </row>
    <row r="83" spans="1:4" ht="14.25" customHeight="1">
      <c r="A83" s="100" t="s">
        <v>67</v>
      </c>
      <c r="B83" s="64" t="s">
        <v>19</v>
      </c>
      <c r="C83" s="114" t="s">
        <v>68</v>
      </c>
      <c r="D83" s="16">
        <v>179</v>
      </c>
    </row>
    <row r="84" spans="1:4" ht="14.25" customHeight="1">
      <c r="A84" s="100"/>
      <c r="B84" s="64" t="s">
        <v>21</v>
      </c>
      <c r="C84" s="114"/>
      <c r="D84" s="16">
        <v>170</v>
      </c>
    </row>
    <row r="85" spans="1:4" s="19" customFormat="1">
      <c r="A85" s="100" t="s">
        <v>69</v>
      </c>
      <c r="B85" s="64" t="s">
        <v>19</v>
      </c>
      <c r="C85" s="114" t="s">
        <v>70</v>
      </c>
      <c r="D85" s="16">
        <v>1674</v>
      </c>
    </row>
    <row r="86" spans="1:4" s="19" customFormat="1">
      <c r="A86" s="100"/>
      <c r="B86" s="64" t="s">
        <v>21</v>
      </c>
      <c r="C86" s="114"/>
      <c r="D86" s="16">
        <v>1030</v>
      </c>
    </row>
    <row r="87" spans="1:4" ht="14.25" customHeight="1">
      <c r="A87" s="100" t="s">
        <v>71</v>
      </c>
      <c r="B87" s="64" t="s">
        <v>19</v>
      </c>
      <c r="C87" s="114" t="s">
        <v>72</v>
      </c>
      <c r="D87" s="16">
        <v>108</v>
      </c>
    </row>
    <row r="88" spans="1:4" ht="13.5" customHeight="1">
      <c r="A88" s="100"/>
      <c r="B88" s="64" t="s">
        <v>21</v>
      </c>
      <c r="C88" s="114"/>
      <c r="D88" s="16">
        <v>108</v>
      </c>
    </row>
    <row r="89" spans="1:4" ht="15.75" customHeight="1">
      <c r="A89" s="103" t="s">
        <v>73</v>
      </c>
      <c r="B89" s="64" t="s">
        <v>19</v>
      </c>
      <c r="C89" s="114" t="s">
        <v>74</v>
      </c>
      <c r="D89" s="16">
        <v>3</v>
      </c>
    </row>
    <row r="90" spans="1:4" ht="15.75" customHeight="1">
      <c r="A90" s="103"/>
      <c r="B90" s="64" t="s">
        <v>21</v>
      </c>
      <c r="C90" s="114"/>
      <c r="D90" s="16">
        <v>3</v>
      </c>
    </row>
    <row r="91" spans="1:4">
      <c r="A91" s="100" t="s">
        <v>75</v>
      </c>
      <c r="B91" s="64" t="s">
        <v>19</v>
      </c>
      <c r="C91" s="114" t="s">
        <v>76</v>
      </c>
      <c r="D91" s="16">
        <v>4341</v>
      </c>
    </row>
    <row r="92" spans="1:4" ht="12.75" customHeight="1">
      <c r="A92" s="100"/>
      <c r="B92" s="64" t="s">
        <v>21</v>
      </c>
      <c r="C92" s="114"/>
      <c r="D92" s="16">
        <v>4315</v>
      </c>
    </row>
    <row r="93" spans="1:4">
      <c r="A93" s="100" t="s">
        <v>165</v>
      </c>
      <c r="B93" s="64" t="s">
        <v>19</v>
      </c>
      <c r="C93" s="114" t="s">
        <v>77</v>
      </c>
      <c r="D93" s="16">
        <v>10473</v>
      </c>
    </row>
    <row r="94" spans="1:4" ht="12.75" customHeight="1">
      <c r="A94" s="100"/>
      <c r="B94" s="64" t="s">
        <v>21</v>
      </c>
      <c r="C94" s="114"/>
      <c r="D94" s="16">
        <v>10428</v>
      </c>
    </row>
    <row r="95" spans="1:4">
      <c r="A95" s="100" t="s">
        <v>78</v>
      </c>
      <c r="B95" s="64" t="s">
        <v>19</v>
      </c>
      <c r="C95" s="94" t="s">
        <v>79</v>
      </c>
      <c r="D95" s="16">
        <v>13723</v>
      </c>
    </row>
    <row r="96" spans="1:4" ht="15.75" customHeight="1">
      <c r="A96" s="100"/>
      <c r="B96" s="64" t="s">
        <v>21</v>
      </c>
      <c r="C96" s="94"/>
      <c r="D96" s="16">
        <v>12103</v>
      </c>
    </row>
    <row r="97" spans="1:4" s="36" customFormat="1" ht="13.5" customHeight="1">
      <c r="A97" s="83" t="s">
        <v>80</v>
      </c>
      <c r="B97" s="66" t="s">
        <v>19</v>
      </c>
      <c r="C97" s="115" t="s">
        <v>81</v>
      </c>
      <c r="D97" s="37">
        <v>2118</v>
      </c>
    </row>
    <row r="98" spans="1:4" s="36" customFormat="1" ht="13.5" customHeight="1">
      <c r="A98" s="83"/>
      <c r="B98" s="66" t="s">
        <v>21</v>
      </c>
      <c r="C98" s="115"/>
      <c r="D98" s="37">
        <v>1912</v>
      </c>
    </row>
    <row r="99" spans="1:4" s="36" customFormat="1" ht="15" customHeight="1">
      <c r="A99" s="83" t="s">
        <v>82</v>
      </c>
      <c r="B99" s="66" t="s">
        <v>19</v>
      </c>
      <c r="C99" s="115" t="s">
        <v>83</v>
      </c>
      <c r="D99" s="17">
        <f>SUM(D101)</f>
        <v>946</v>
      </c>
    </row>
    <row r="100" spans="1:4" s="36" customFormat="1" ht="14.25" customHeight="1">
      <c r="A100" s="83"/>
      <c r="B100" s="66" t="s">
        <v>21</v>
      </c>
      <c r="C100" s="115"/>
      <c r="D100" s="17">
        <f>SUM(D102)</f>
        <v>969</v>
      </c>
    </row>
    <row r="101" spans="1:4" ht="13.5" customHeight="1">
      <c r="A101" s="82" t="s">
        <v>84</v>
      </c>
      <c r="B101" s="64" t="s">
        <v>19</v>
      </c>
      <c r="C101" s="114" t="s">
        <v>85</v>
      </c>
      <c r="D101" s="16">
        <v>946</v>
      </c>
    </row>
    <row r="102" spans="1:4" ht="13.5" customHeight="1">
      <c r="A102" s="82"/>
      <c r="B102" s="64" t="s">
        <v>21</v>
      </c>
      <c r="C102" s="114"/>
      <c r="D102" s="16">
        <v>969</v>
      </c>
    </row>
    <row r="103" spans="1:4" s="36" customFormat="1">
      <c r="A103" s="83" t="s">
        <v>166</v>
      </c>
      <c r="B103" s="66" t="s">
        <v>19</v>
      </c>
      <c r="C103" s="115" t="s">
        <v>86</v>
      </c>
      <c r="D103" s="17">
        <f>SUM(D105+D107)</f>
        <v>2570</v>
      </c>
    </row>
    <row r="104" spans="1:4" s="36" customFormat="1" ht="16.5" customHeight="1">
      <c r="A104" s="83"/>
      <c r="B104" s="66" t="s">
        <v>21</v>
      </c>
      <c r="C104" s="115"/>
      <c r="D104" s="17">
        <f>SUM(D106+D108)</f>
        <v>2570</v>
      </c>
    </row>
    <row r="105" spans="1:4">
      <c r="A105" s="100" t="s">
        <v>87</v>
      </c>
      <c r="B105" s="64" t="s">
        <v>19</v>
      </c>
      <c r="C105" s="94" t="s">
        <v>88</v>
      </c>
      <c r="D105" s="16">
        <v>1575</v>
      </c>
    </row>
    <row r="106" spans="1:4">
      <c r="A106" s="104"/>
      <c r="B106" s="73" t="s">
        <v>21</v>
      </c>
      <c r="C106" s="95"/>
      <c r="D106" s="72">
        <v>1575</v>
      </c>
    </row>
    <row r="107" spans="1:4" ht="14.25" customHeight="1">
      <c r="A107" s="105" t="s">
        <v>89</v>
      </c>
      <c r="B107" s="71" t="s">
        <v>19</v>
      </c>
      <c r="C107" s="116" t="s">
        <v>90</v>
      </c>
      <c r="D107" s="74">
        <v>995</v>
      </c>
    </row>
    <row r="108" spans="1:4" ht="12.75" customHeight="1">
      <c r="A108" s="100"/>
      <c r="B108" s="64" t="s">
        <v>21</v>
      </c>
      <c r="C108" s="94"/>
      <c r="D108" s="16">
        <v>995</v>
      </c>
    </row>
    <row r="109" spans="1:4" s="36" customFormat="1" ht="14.25" customHeight="1">
      <c r="A109" s="83" t="s">
        <v>91</v>
      </c>
      <c r="B109" s="66" t="s">
        <v>19</v>
      </c>
      <c r="C109" s="115" t="s">
        <v>92</v>
      </c>
      <c r="D109" s="37">
        <v>78</v>
      </c>
    </row>
    <row r="110" spans="1:4" s="36" customFormat="1" ht="15.75" customHeight="1">
      <c r="A110" s="83"/>
      <c r="B110" s="66" t="s">
        <v>21</v>
      </c>
      <c r="C110" s="115"/>
      <c r="D110" s="37">
        <v>74</v>
      </c>
    </row>
    <row r="111" spans="1:4" s="36" customFormat="1">
      <c r="A111" s="106" t="s">
        <v>93</v>
      </c>
      <c r="B111" s="66" t="s">
        <v>19</v>
      </c>
      <c r="C111" s="113" t="s">
        <v>94</v>
      </c>
      <c r="D111" s="37">
        <v>6932</v>
      </c>
    </row>
    <row r="112" spans="1:4" s="36" customFormat="1" ht="15.75" customHeight="1">
      <c r="A112" s="106"/>
      <c r="B112" s="66" t="s">
        <v>21</v>
      </c>
      <c r="C112" s="113"/>
      <c r="D112" s="37">
        <v>7267</v>
      </c>
    </row>
    <row r="113" spans="1:6" s="36" customFormat="1">
      <c r="A113" s="83" t="s">
        <v>95</v>
      </c>
      <c r="B113" s="66" t="s">
        <v>19</v>
      </c>
      <c r="C113" s="115" t="s">
        <v>96</v>
      </c>
      <c r="D113" s="37">
        <v>1000</v>
      </c>
    </row>
    <row r="114" spans="1:6" s="36" customFormat="1" ht="12" customHeight="1">
      <c r="A114" s="83"/>
      <c r="B114" s="66" t="s">
        <v>21</v>
      </c>
      <c r="C114" s="115"/>
      <c r="D114" s="37">
        <v>1000</v>
      </c>
      <c r="F114" s="38"/>
    </row>
    <row r="115" spans="1:6" s="36" customFormat="1">
      <c r="A115" s="83" t="s">
        <v>97</v>
      </c>
      <c r="B115" s="66" t="s">
        <v>19</v>
      </c>
      <c r="C115" s="115" t="s">
        <v>98</v>
      </c>
      <c r="D115" s="37">
        <v>214</v>
      </c>
      <c r="F115" s="38"/>
    </row>
    <row r="116" spans="1:6" s="36" customFormat="1" ht="15.75" customHeight="1">
      <c r="A116" s="83"/>
      <c r="B116" s="66" t="s">
        <v>21</v>
      </c>
      <c r="C116" s="115"/>
      <c r="D116" s="37">
        <v>214</v>
      </c>
    </row>
    <row r="117" spans="1:6" s="36" customFormat="1" ht="14.25" customHeight="1">
      <c r="A117" s="83" t="s">
        <v>99</v>
      </c>
      <c r="B117" s="66" t="s">
        <v>19</v>
      </c>
      <c r="C117" s="115" t="s">
        <v>100</v>
      </c>
      <c r="D117" s="17">
        <f>SUM(D119)</f>
        <v>7</v>
      </c>
    </row>
    <row r="118" spans="1:6" s="36" customFormat="1" ht="14.25" customHeight="1">
      <c r="A118" s="83"/>
      <c r="B118" s="66" t="s">
        <v>21</v>
      </c>
      <c r="C118" s="115"/>
      <c r="D118" s="17">
        <f>SUM(D120)</f>
        <v>7</v>
      </c>
    </row>
    <row r="119" spans="1:6" ht="14.25" customHeight="1">
      <c r="A119" s="82" t="s">
        <v>101</v>
      </c>
      <c r="B119" s="64" t="s">
        <v>19</v>
      </c>
      <c r="C119" s="94" t="s">
        <v>102</v>
      </c>
      <c r="D119" s="16">
        <v>7</v>
      </c>
    </row>
    <row r="120" spans="1:6" ht="17.25" customHeight="1">
      <c r="A120" s="82"/>
      <c r="B120" s="64" t="s">
        <v>21</v>
      </c>
      <c r="C120" s="94"/>
      <c r="D120" s="16">
        <v>7</v>
      </c>
    </row>
    <row r="121" spans="1:6" s="36" customFormat="1" ht="24" customHeight="1">
      <c r="A121" s="83" t="s">
        <v>103</v>
      </c>
      <c r="B121" s="66" t="s">
        <v>19</v>
      </c>
      <c r="C121" s="115" t="s">
        <v>104</v>
      </c>
      <c r="D121" s="37">
        <v>433</v>
      </c>
    </row>
    <row r="122" spans="1:6" s="36" customFormat="1" ht="24.75" customHeight="1">
      <c r="A122" s="83"/>
      <c r="B122" s="66" t="s">
        <v>21</v>
      </c>
      <c r="C122" s="115"/>
      <c r="D122" s="37">
        <v>433</v>
      </c>
    </row>
    <row r="123" spans="1:6" s="36" customFormat="1">
      <c r="A123" s="83" t="s">
        <v>105</v>
      </c>
      <c r="B123" s="66" t="s">
        <v>19</v>
      </c>
      <c r="C123" s="113" t="s">
        <v>106</v>
      </c>
      <c r="D123" s="17">
        <f>SUM(D125+D127+D129+D131+D133+D135)</f>
        <v>20577</v>
      </c>
    </row>
    <row r="124" spans="1:6" s="36" customFormat="1" ht="16.5" customHeight="1">
      <c r="A124" s="83"/>
      <c r="B124" s="66" t="s">
        <v>21</v>
      </c>
      <c r="C124" s="113"/>
      <c r="D124" s="17">
        <f>SUM(D126+D128+D130+D132+D134+D136)</f>
        <v>21396</v>
      </c>
    </row>
    <row r="125" spans="1:6">
      <c r="A125" s="100" t="s">
        <v>107</v>
      </c>
      <c r="B125" s="64" t="s">
        <v>19</v>
      </c>
      <c r="C125" s="114" t="s">
        <v>108</v>
      </c>
      <c r="D125" s="16">
        <v>3792</v>
      </c>
    </row>
    <row r="126" spans="1:6" ht="15.75" customHeight="1">
      <c r="A126" s="100"/>
      <c r="B126" s="64" t="s">
        <v>21</v>
      </c>
      <c r="C126" s="114"/>
      <c r="D126" s="16">
        <v>3875</v>
      </c>
    </row>
    <row r="127" spans="1:6">
      <c r="A127" s="100" t="s">
        <v>109</v>
      </c>
      <c r="B127" s="64" t="s">
        <v>19</v>
      </c>
      <c r="C127" s="114" t="s">
        <v>110</v>
      </c>
      <c r="D127" s="16">
        <v>2280</v>
      </c>
    </row>
    <row r="128" spans="1:6" ht="15.75" customHeight="1">
      <c r="A128" s="100"/>
      <c r="B128" s="64" t="s">
        <v>21</v>
      </c>
      <c r="C128" s="114"/>
      <c r="D128" s="16">
        <v>2280</v>
      </c>
    </row>
    <row r="129" spans="1:4">
      <c r="A129" s="100" t="s">
        <v>111</v>
      </c>
      <c r="B129" s="64" t="s">
        <v>19</v>
      </c>
      <c r="C129" s="114" t="s">
        <v>112</v>
      </c>
      <c r="D129" s="16">
        <v>1391</v>
      </c>
    </row>
    <row r="130" spans="1:4" ht="15.75" customHeight="1">
      <c r="A130" s="100"/>
      <c r="B130" s="64" t="s">
        <v>21</v>
      </c>
      <c r="C130" s="114"/>
      <c r="D130" s="16">
        <v>1537</v>
      </c>
    </row>
    <row r="131" spans="1:4" ht="14.25" customHeight="1">
      <c r="A131" s="100" t="s">
        <v>113</v>
      </c>
      <c r="B131" s="64" t="s">
        <v>19</v>
      </c>
      <c r="C131" s="114" t="s">
        <v>114</v>
      </c>
      <c r="D131" s="16">
        <v>11295</v>
      </c>
    </row>
    <row r="132" spans="1:4" ht="15" customHeight="1">
      <c r="A132" s="100"/>
      <c r="B132" s="64" t="s">
        <v>21</v>
      </c>
      <c r="C132" s="114"/>
      <c r="D132" s="16">
        <v>11885</v>
      </c>
    </row>
    <row r="133" spans="1:4">
      <c r="A133" s="100" t="s">
        <v>115</v>
      </c>
      <c r="B133" s="64" t="s">
        <v>19</v>
      </c>
      <c r="C133" s="114" t="s">
        <v>174</v>
      </c>
      <c r="D133" s="16">
        <v>46</v>
      </c>
    </row>
    <row r="134" spans="1:4" ht="15.75" customHeight="1">
      <c r="A134" s="100"/>
      <c r="B134" s="64" t="s">
        <v>21</v>
      </c>
      <c r="C134" s="114"/>
      <c r="D134" s="16">
        <v>46</v>
      </c>
    </row>
    <row r="135" spans="1:4">
      <c r="A135" s="100" t="s">
        <v>116</v>
      </c>
      <c r="B135" s="64" t="s">
        <v>19</v>
      </c>
      <c r="C135" s="114" t="s">
        <v>117</v>
      </c>
      <c r="D135" s="16">
        <v>1773</v>
      </c>
    </row>
    <row r="136" spans="1:4" ht="15.75" customHeight="1">
      <c r="A136" s="100"/>
      <c r="B136" s="64" t="s">
        <v>21</v>
      </c>
      <c r="C136" s="114"/>
      <c r="D136" s="16">
        <v>1773</v>
      </c>
    </row>
    <row r="137" spans="1:4" s="13" customFormat="1" ht="15" customHeight="1">
      <c r="A137" s="108" t="s">
        <v>118</v>
      </c>
      <c r="B137" s="64" t="s">
        <v>19</v>
      </c>
      <c r="C137" s="113" t="s">
        <v>119</v>
      </c>
      <c r="D137" s="17">
        <f>SUM(D139)</f>
        <v>60</v>
      </c>
    </row>
    <row r="138" spans="1:4" s="13" customFormat="1">
      <c r="A138" s="108"/>
      <c r="B138" s="64" t="s">
        <v>21</v>
      </c>
      <c r="C138" s="113"/>
      <c r="D138" s="17">
        <f>SUM(D140)</f>
        <v>60</v>
      </c>
    </row>
    <row r="139" spans="1:4" s="36" customFormat="1" ht="14.25" customHeight="1">
      <c r="A139" s="108" t="s">
        <v>120</v>
      </c>
      <c r="B139" s="66" t="s">
        <v>19</v>
      </c>
      <c r="C139" s="113" t="s">
        <v>121</v>
      </c>
      <c r="D139" s="17">
        <f>SUM(D141)</f>
        <v>60</v>
      </c>
    </row>
    <row r="140" spans="1:4" s="36" customFormat="1" ht="14.25" customHeight="1">
      <c r="A140" s="108"/>
      <c r="B140" s="66" t="s">
        <v>21</v>
      </c>
      <c r="C140" s="113"/>
      <c r="D140" s="17">
        <f>SUM(D142)</f>
        <v>60</v>
      </c>
    </row>
    <row r="141" spans="1:4" ht="17.25" customHeight="1">
      <c r="A141" s="100" t="s">
        <v>122</v>
      </c>
      <c r="B141" s="64" t="s">
        <v>19</v>
      </c>
      <c r="C141" s="94" t="s">
        <v>123</v>
      </c>
      <c r="D141" s="16">
        <v>60</v>
      </c>
    </row>
    <row r="142" spans="1:4" ht="15.75" customHeight="1">
      <c r="A142" s="100"/>
      <c r="B142" s="64" t="s">
        <v>21</v>
      </c>
      <c r="C142" s="94"/>
      <c r="D142" s="16">
        <v>60</v>
      </c>
    </row>
    <row r="143" spans="1:4" s="13" customFormat="1" ht="18" customHeight="1">
      <c r="A143" s="108" t="s">
        <v>124</v>
      </c>
      <c r="B143" s="64" t="s">
        <v>19</v>
      </c>
      <c r="C143" s="115" t="s">
        <v>125</v>
      </c>
      <c r="D143" s="17">
        <f>SUM(D145)</f>
        <v>10000</v>
      </c>
    </row>
    <row r="144" spans="1:4" s="13" customFormat="1" ht="15.75" customHeight="1">
      <c r="A144" s="108"/>
      <c r="B144" s="64" t="s">
        <v>21</v>
      </c>
      <c r="C144" s="115"/>
      <c r="D144" s="17">
        <f>SUM(D146)</f>
        <v>10000</v>
      </c>
    </row>
    <row r="145" spans="1:4" s="36" customFormat="1" ht="15" customHeight="1">
      <c r="A145" s="108" t="s">
        <v>126</v>
      </c>
      <c r="B145" s="66" t="s">
        <v>19</v>
      </c>
      <c r="C145" s="113" t="s">
        <v>127</v>
      </c>
      <c r="D145" s="17">
        <f>SUM(D147)</f>
        <v>10000</v>
      </c>
    </row>
    <row r="146" spans="1:4" s="36" customFormat="1" ht="12.75" customHeight="1">
      <c r="A146" s="108"/>
      <c r="B146" s="66" t="s">
        <v>21</v>
      </c>
      <c r="C146" s="113"/>
      <c r="D146" s="17">
        <f>SUM(D148)</f>
        <v>10000</v>
      </c>
    </row>
    <row r="147" spans="1:4" ht="16.5" customHeight="1">
      <c r="A147" s="100" t="s">
        <v>128</v>
      </c>
      <c r="B147" s="64" t="s">
        <v>19</v>
      </c>
      <c r="C147" s="94" t="s">
        <v>129</v>
      </c>
      <c r="D147" s="61">
        <v>10000</v>
      </c>
    </row>
    <row r="148" spans="1:4" ht="15" customHeight="1">
      <c r="A148" s="100"/>
      <c r="B148" s="64" t="s">
        <v>21</v>
      </c>
      <c r="C148" s="94"/>
      <c r="D148" s="61">
        <v>10000</v>
      </c>
    </row>
    <row r="149" spans="1:4" s="13" customFormat="1" ht="16.5" customHeight="1">
      <c r="A149" s="107" t="s">
        <v>130</v>
      </c>
      <c r="B149" s="64" t="s">
        <v>19</v>
      </c>
      <c r="C149" s="115" t="s">
        <v>131</v>
      </c>
      <c r="D149" s="17">
        <f>SUM(D151)</f>
        <v>1504</v>
      </c>
    </row>
    <row r="150" spans="1:4" s="13" customFormat="1" ht="17.25" customHeight="1">
      <c r="A150" s="107"/>
      <c r="B150" s="64" t="s">
        <v>21</v>
      </c>
      <c r="C150" s="115"/>
      <c r="D150" s="17">
        <f>SUM(D152)</f>
        <v>1504</v>
      </c>
    </row>
    <row r="151" spans="1:4" s="36" customFormat="1" ht="17.25" customHeight="1">
      <c r="A151" s="108" t="s">
        <v>197</v>
      </c>
      <c r="B151" s="66" t="s">
        <v>19</v>
      </c>
      <c r="C151" s="113" t="s">
        <v>132</v>
      </c>
      <c r="D151" s="17">
        <f>SUM(D153)</f>
        <v>1504</v>
      </c>
    </row>
    <row r="152" spans="1:4" s="36" customFormat="1" ht="16.5" customHeight="1">
      <c r="A152" s="108"/>
      <c r="B152" s="66" t="s">
        <v>21</v>
      </c>
      <c r="C152" s="113"/>
      <c r="D152" s="17">
        <f>SUM(D154)</f>
        <v>1504</v>
      </c>
    </row>
    <row r="153" spans="1:4" ht="15.75" customHeight="1">
      <c r="A153" s="100" t="s">
        <v>133</v>
      </c>
      <c r="B153" s="64" t="s">
        <v>19</v>
      </c>
      <c r="C153" s="94" t="s">
        <v>134</v>
      </c>
      <c r="D153" s="16">
        <v>1504</v>
      </c>
    </row>
    <row r="154" spans="1:4" ht="13.5" customHeight="1">
      <c r="A154" s="100"/>
      <c r="B154" s="64" t="s">
        <v>21</v>
      </c>
      <c r="C154" s="94"/>
      <c r="D154" s="16">
        <v>1504</v>
      </c>
    </row>
    <row r="155" spans="1:4" s="13" customFormat="1" ht="15" customHeight="1">
      <c r="A155" s="108" t="s">
        <v>135</v>
      </c>
      <c r="B155" s="64" t="s">
        <v>19</v>
      </c>
      <c r="C155" s="115" t="s">
        <v>136</v>
      </c>
      <c r="D155" s="17">
        <f>SUM(D157)</f>
        <v>6348</v>
      </c>
    </row>
    <row r="156" spans="1:4" s="13" customFormat="1">
      <c r="A156" s="108"/>
      <c r="B156" s="64" t="s">
        <v>21</v>
      </c>
      <c r="C156" s="115"/>
      <c r="D156" s="17">
        <f>SUM(D158)</f>
        <v>6348</v>
      </c>
    </row>
    <row r="157" spans="1:4" s="36" customFormat="1">
      <c r="A157" s="108" t="s">
        <v>137</v>
      </c>
      <c r="B157" s="66" t="s">
        <v>19</v>
      </c>
      <c r="C157" s="115" t="s">
        <v>138</v>
      </c>
      <c r="D157" s="17">
        <f>SUM(D159+D161)</f>
        <v>6348</v>
      </c>
    </row>
    <row r="158" spans="1:4" s="36" customFormat="1" ht="15.75" customHeight="1">
      <c r="A158" s="108"/>
      <c r="B158" s="66" t="s">
        <v>21</v>
      </c>
      <c r="C158" s="115"/>
      <c r="D158" s="17">
        <f>SUM(D160+D162)</f>
        <v>6348</v>
      </c>
    </row>
    <row r="159" spans="1:4">
      <c r="A159" s="100" t="s">
        <v>139</v>
      </c>
      <c r="B159" s="64" t="s">
        <v>19</v>
      </c>
      <c r="C159" s="114" t="s">
        <v>140</v>
      </c>
      <c r="D159" s="16">
        <v>6270</v>
      </c>
    </row>
    <row r="160" spans="1:4" ht="15.75" customHeight="1">
      <c r="A160" s="100"/>
      <c r="B160" s="64" t="s">
        <v>21</v>
      </c>
      <c r="C160" s="114"/>
      <c r="D160" s="16">
        <v>6270</v>
      </c>
    </row>
    <row r="161" spans="1:4" ht="13.5" customHeight="1">
      <c r="A161" s="103" t="s">
        <v>187</v>
      </c>
      <c r="B161" s="64" t="s">
        <v>19</v>
      </c>
      <c r="C161" s="94" t="s">
        <v>188</v>
      </c>
      <c r="D161" s="16">
        <v>78</v>
      </c>
    </row>
    <row r="162" spans="1:4" ht="14.25" customHeight="1">
      <c r="A162" s="119"/>
      <c r="B162" s="73" t="s">
        <v>21</v>
      </c>
      <c r="C162" s="95"/>
      <c r="D162" s="72">
        <v>78</v>
      </c>
    </row>
    <row r="163" spans="1:4" ht="21" customHeight="1">
      <c r="A163" s="108" t="s">
        <v>192</v>
      </c>
      <c r="B163" s="64" t="s">
        <v>19</v>
      </c>
      <c r="C163" s="115" t="s">
        <v>193</v>
      </c>
      <c r="D163" s="17">
        <f>D165</f>
        <v>0</v>
      </c>
    </row>
    <row r="164" spans="1:4" ht="26.25" customHeight="1">
      <c r="A164" s="108"/>
      <c r="B164" s="64" t="s">
        <v>21</v>
      </c>
      <c r="C164" s="115"/>
      <c r="D164" s="17">
        <f>D166</f>
        <v>22</v>
      </c>
    </row>
    <row r="165" spans="1:4" ht="15.75" customHeight="1">
      <c r="A165" s="118" t="s">
        <v>199</v>
      </c>
      <c r="B165" s="66" t="s">
        <v>19</v>
      </c>
      <c r="C165" s="115" t="s">
        <v>200</v>
      </c>
      <c r="D165" s="37">
        <f>SUM(D167+D169)</f>
        <v>0</v>
      </c>
    </row>
    <row r="166" spans="1:4" ht="15.75" customHeight="1">
      <c r="A166" s="118"/>
      <c r="B166" s="66" t="s">
        <v>21</v>
      </c>
      <c r="C166" s="115"/>
      <c r="D166" s="58">
        <f>SUM(D168+D170)</f>
        <v>22</v>
      </c>
    </row>
    <row r="167" spans="1:4" ht="15.75" customHeight="1">
      <c r="A167" s="103" t="s">
        <v>201</v>
      </c>
      <c r="B167" s="64" t="s">
        <v>19</v>
      </c>
      <c r="C167" s="94" t="s">
        <v>202</v>
      </c>
      <c r="D167" s="16">
        <v>0</v>
      </c>
    </row>
    <row r="168" spans="1:4" ht="15.75" customHeight="1">
      <c r="A168" s="103"/>
      <c r="B168" s="64" t="s">
        <v>21</v>
      </c>
      <c r="C168" s="94"/>
      <c r="D168" s="16">
        <v>9</v>
      </c>
    </row>
    <row r="169" spans="1:4" ht="15.75" customHeight="1">
      <c r="A169" s="103" t="s">
        <v>194</v>
      </c>
      <c r="B169" s="64" t="s">
        <v>19</v>
      </c>
      <c r="C169" s="94" t="s">
        <v>203</v>
      </c>
      <c r="D169" s="16">
        <v>0</v>
      </c>
    </row>
    <row r="170" spans="1:4" ht="15.75" customHeight="1">
      <c r="A170" s="103"/>
      <c r="B170" s="64" t="s">
        <v>21</v>
      </c>
      <c r="C170" s="94"/>
      <c r="D170" s="16">
        <v>13</v>
      </c>
    </row>
    <row r="171" spans="1:4" s="13" customFormat="1" ht="15" customHeight="1">
      <c r="A171" s="108" t="s">
        <v>167</v>
      </c>
      <c r="B171" s="64" t="s">
        <v>19</v>
      </c>
      <c r="C171" s="115" t="s">
        <v>141</v>
      </c>
      <c r="D171" s="17">
        <f>SUM(D173)</f>
        <v>1</v>
      </c>
    </row>
    <row r="172" spans="1:4" s="13" customFormat="1" ht="15" customHeight="1">
      <c r="A172" s="108"/>
      <c r="B172" s="64" t="s">
        <v>21</v>
      </c>
      <c r="C172" s="115"/>
      <c r="D172" s="17">
        <f>SUM(D174)</f>
        <v>1</v>
      </c>
    </row>
    <row r="173" spans="1:4" s="13" customFormat="1" ht="15" customHeight="1">
      <c r="A173" s="108" t="s">
        <v>142</v>
      </c>
      <c r="B173" s="66" t="s">
        <v>19</v>
      </c>
      <c r="C173" s="115" t="s">
        <v>143</v>
      </c>
      <c r="D173" s="61">
        <v>1</v>
      </c>
    </row>
    <row r="174" spans="1:4" s="13" customFormat="1" ht="15" customHeight="1">
      <c r="A174" s="108"/>
      <c r="B174" s="66" t="s">
        <v>21</v>
      </c>
      <c r="C174" s="115"/>
      <c r="D174" s="61">
        <v>1</v>
      </c>
    </row>
    <row r="175" spans="1:4" s="13" customFormat="1" ht="15" customHeight="1">
      <c r="A175" s="92" t="s">
        <v>24</v>
      </c>
      <c r="B175" s="64" t="s">
        <v>19</v>
      </c>
      <c r="C175" s="113" t="s">
        <v>25</v>
      </c>
      <c r="D175" s="17">
        <f>SUM(D177)</f>
        <v>108930</v>
      </c>
    </row>
    <row r="176" spans="1:4" s="13" customFormat="1">
      <c r="A176" s="92"/>
      <c r="B176" s="64" t="s">
        <v>21</v>
      </c>
      <c r="C176" s="113"/>
      <c r="D176" s="17">
        <f>SUM(D178)</f>
        <v>122251</v>
      </c>
    </row>
    <row r="177" spans="1:4" s="13" customFormat="1" ht="15" customHeight="1">
      <c r="A177" s="92" t="s">
        <v>168</v>
      </c>
      <c r="B177" s="64" t="s">
        <v>19</v>
      </c>
      <c r="C177" s="113" t="s">
        <v>144</v>
      </c>
      <c r="D177" s="17">
        <f>SUM(D179)</f>
        <v>108930</v>
      </c>
    </row>
    <row r="178" spans="1:4" s="13" customFormat="1">
      <c r="A178" s="92"/>
      <c r="B178" s="64" t="s">
        <v>21</v>
      </c>
      <c r="C178" s="113"/>
      <c r="D178" s="17">
        <f>SUM(D180)</f>
        <v>122251</v>
      </c>
    </row>
    <row r="179" spans="1:4" s="36" customFormat="1">
      <c r="A179" s="92" t="s">
        <v>198</v>
      </c>
      <c r="B179" s="66" t="s">
        <v>19</v>
      </c>
      <c r="C179" s="113" t="s">
        <v>145</v>
      </c>
      <c r="D179" s="17">
        <f>SUM(D181+D183+D185+D187)</f>
        <v>108930</v>
      </c>
    </row>
    <row r="180" spans="1:4" s="36" customFormat="1" ht="15.75" customHeight="1">
      <c r="A180" s="92"/>
      <c r="B180" s="66" t="s">
        <v>21</v>
      </c>
      <c r="C180" s="113"/>
      <c r="D180" s="17">
        <f>SUM(D182+D184+D186+D188)</f>
        <v>122251</v>
      </c>
    </row>
    <row r="181" spans="1:4">
      <c r="A181" s="112" t="s">
        <v>146</v>
      </c>
      <c r="B181" s="64" t="s">
        <v>19</v>
      </c>
      <c r="C181" s="114" t="s">
        <v>147</v>
      </c>
      <c r="D181" s="16">
        <v>13010</v>
      </c>
    </row>
    <row r="182" spans="1:4" ht="15.75" customHeight="1">
      <c r="A182" s="112"/>
      <c r="B182" s="64" t="s">
        <v>21</v>
      </c>
      <c r="C182" s="114"/>
      <c r="D182" s="16">
        <v>13768</v>
      </c>
    </row>
    <row r="183" spans="1:4" ht="16.5" customHeight="1">
      <c r="A183" s="112" t="s">
        <v>148</v>
      </c>
      <c r="B183" s="64" t="s">
        <v>19</v>
      </c>
      <c r="C183" s="94" t="s">
        <v>149</v>
      </c>
      <c r="D183" s="16">
        <v>77783</v>
      </c>
    </row>
    <row r="184" spans="1:4" ht="15.75" customHeight="1">
      <c r="A184" s="112"/>
      <c r="B184" s="64" t="s">
        <v>21</v>
      </c>
      <c r="C184" s="94"/>
      <c r="D184" s="16">
        <v>89925</v>
      </c>
    </row>
    <row r="185" spans="1:4" ht="17.25" customHeight="1">
      <c r="A185" s="112" t="s">
        <v>150</v>
      </c>
      <c r="B185" s="64" t="s">
        <v>19</v>
      </c>
      <c r="C185" s="94" t="s">
        <v>151</v>
      </c>
      <c r="D185" s="16">
        <v>3006</v>
      </c>
    </row>
    <row r="186" spans="1:4" ht="18" customHeight="1">
      <c r="A186" s="112"/>
      <c r="B186" s="64" t="s">
        <v>21</v>
      </c>
      <c r="C186" s="94"/>
      <c r="D186" s="16">
        <v>3006</v>
      </c>
    </row>
    <row r="187" spans="1:4" ht="15" customHeight="1">
      <c r="A187" s="112" t="s">
        <v>152</v>
      </c>
      <c r="B187" s="64" t="s">
        <v>19</v>
      </c>
      <c r="C187" s="94" t="s">
        <v>153</v>
      </c>
      <c r="D187" s="16">
        <v>15131</v>
      </c>
    </row>
    <row r="188" spans="1:4" ht="17.25" customHeight="1">
      <c r="A188" s="112"/>
      <c r="B188" s="64" t="s">
        <v>21</v>
      </c>
      <c r="C188" s="94"/>
      <c r="D188" s="16">
        <v>15552</v>
      </c>
    </row>
    <row r="189" spans="1:4" s="13" customFormat="1" ht="15.75" customHeight="1">
      <c r="A189" s="92" t="s">
        <v>154</v>
      </c>
      <c r="B189" s="64" t="s">
        <v>19</v>
      </c>
      <c r="C189" s="113" t="s">
        <v>27</v>
      </c>
      <c r="D189" s="17">
        <f t="shared" ref="D189:D194" si="0">SUM(D191)</f>
        <v>0</v>
      </c>
    </row>
    <row r="190" spans="1:4" s="13" customFormat="1" ht="14.25" customHeight="1">
      <c r="A190" s="92"/>
      <c r="B190" s="64" t="s">
        <v>21</v>
      </c>
      <c r="C190" s="113"/>
      <c r="D190" s="17">
        <f t="shared" si="0"/>
        <v>2800</v>
      </c>
    </row>
    <row r="191" spans="1:4" s="13" customFormat="1" ht="16.5" customHeight="1">
      <c r="A191" s="111" t="s">
        <v>169</v>
      </c>
      <c r="B191" s="64" t="s">
        <v>19</v>
      </c>
      <c r="C191" s="113" t="s">
        <v>155</v>
      </c>
      <c r="D191" s="17">
        <f t="shared" si="0"/>
        <v>0</v>
      </c>
    </row>
    <row r="192" spans="1:4" s="13" customFormat="1" ht="13.5" customHeight="1">
      <c r="A192" s="111"/>
      <c r="B192" s="64" t="s">
        <v>21</v>
      </c>
      <c r="C192" s="113"/>
      <c r="D192" s="17">
        <f t="shared" si="0"/>
        <v>2800</v>
      </c>
    </row>
    <row r="193" spans="1:4" s="36" customFormat="1" ht="16.5" customHeight="1">
      <c r="A193" s="109" t="s">
        <v>156</v>
      </c>
      <c r="B193" s="66" t="s">
        <v>19</v>
      </c>
      <c r="C193" s="113" t="s">
        <v>157</v>
      </c>
      <c r="D193" s="17">
        <f t="shared" si="0"/>
        <v>0</v>
      </c>
    </row>
    <row r="194" spans="1:4" s="36" customFormat="1" ht="15.75" customHeight="1">
      <c r="A194" s="109"/>
      <c r="B194" s="66" t="s">
        <v>21</v>
      </c>
      <c r="C194" s="113"/>
      <c r="D194" s="17">
        <f t="shared" si="0"/>
        <v>2800</v>
      </c>
    </row>
    <row r="195" spans="1:4" ht="15" customHeight="1">
      <c r="A195" s="110" t="s">
        <v>158</v>
      </c>
      <c r="B195" s="64" t="s">
        <v>19</v>
      </c>
      <c r="C195" s="94" t="s">
        <v>159</v>
      </c>
      <c r="D195" s="16">
        <v>0</v>
      </c>
    </row>
    <row r="196" spans="1:4" ht="15.75" customHeight="1">
      <c r="A196" s="110"/>
      <c r="B196" s="64" t="s">
        <v>21</v>
      </c>
      <c r="C196" s="94"/>
      <c r="D196" s="16">
        <v>2800</v>
      </c>
    </row>
    <row r="197" spans="1:4" s="23" customFormat="1" ht="27.75" customHeight="1">
      <c r="A197" s="20" t="s">
        <v>170</v>
      </c>
      <c r="B197" s="21"/>
      <c r="C197" s="22" t="s">
        <v>171</v>
      </c>
      <c r="D197" s="17">
        <f>SUM(D198:D199)</f>
        <v>28688</v>
      </c>
    </row>
    <row r="198" spans="1:4" ht="19.5" customHeight="1">
      <c r="A198" s="63" t="s">
        <v>160</v>
      </c>
      <c r="B198" s="65"/>
      <c r="C198" s="31" t="s">
        <v>172</v>
      </c>
      <c r="D198" s="18">
        <f>D11-D30</f>
        <v>28688</v>
      </c>
    </row>
    <row r="199" spans="1:4" ht="18.75" customHeight="1">
      <c r="A199" s="32" t="s">
        <v>161</v>
      </c>
      <c r="B199" s="33"/>
      <c r="C199" s="34" t="s">
        <v>173</v>
      </c>
      <c r="D199" s="24">
        <v>0</v>
      </c>
    </row>
    <row r="200" spans="1:4" ht="14.25" customHeight="1">
      <c r="A200" s="25"/>
      <c r="B200" s="26"/>
      <c r="C200" s="26"/>
      <c r="D200" s="27"/>
    </row>
    <row r="201" spans="1:4" ht="14.25" customHeight="1">
      <c r="A201" s="25"/>
      <c r="B201" s="26"/>
      <c r="C201" s="26"/>
      <c r="D201" s="27"/>
    </row>
    <row r="202" spans="1:4" ht="14.25" customHeight="1">
      <c r="A202" s="30"/>
      <c r="B202" s="4"/>
      <c r="C202" s="5"/>
      <c r="D202" s="1"/>
    </row>
    <row r="203" spans="1:4" ht="15.75">
      <c r="A203" s="117"/>
      <c r="B203" s="117"/>
      <c r="C203" s="117"/>
      <c r="D203" s="117"/>
    </row>
    <row r="204" spans="1:4" ht="24" customHeight="1">
      <c r="A204" s="117"/>
      <c r="B204" s="117"/>
      <c r="C204" s="117"/>
      <c r="D204" s="117"/>
    </row>
    <row r="205" spans="1:4" ht="24" customHeight="1">
      <c r="A205" s="81"/>
      <c r="B205" s="81"/>
      <c r="C205" s="81"/>
      <c r="D205" s="81"/>
    </row>
    <row r="206" spans="1:4" ht="25.5" customHeight="1">
      <c r="A206" s="39"/>
      <c r="B206" s="40"/>
      <c r="C206" s="41"/>
      <c r="D206" s="42"/>
    </row>
    <row r="207" spans="1:4" ht="15.75">
      <c r="A207" s="117"/>
      <c r="B207" s="117"/>
      <c r="C207" s="117"/>
      <c r="D207" s="117"/>
    </row>
    <row r="208" spans="1:4" ht="22.5" customHeight="1">
      <c r="A208" s="117"/>
      <c r="B208" s="117"/>
      <c r="C208" s="117"/>
      <c r="D208" s="117"/>
    </row>
    <row r="209" spans="1:4" ht="29.25" customHeight="1">
      <c r="A209" s="121"/>
      <c r="B209" s="121"/>
      <c r="C209" s="121"/>
      <c r="D209" s="121"/>
    </row>
  </sheetData>
  <mergeCells count="178">
    <mergeCell ref="A169:A170"/>
    <mergeCell ref="A163:A164"/>
    <mergeCell ref="C163:C164"/>
    <mergeCell ref="A165:A166"/>
    <mergeCell ref="A161:A162"/>
    <mergeCell ref="C161:C162"/>
    <mergeCell ref="C57:C58"/>
    <mergeCell ref="A209:D209"/>
    <mergeCell ref="C77:C78"/>
    <mergeCell ref="C75:C76"/>
    <mergeCell ref="C73:C74"/>
    <mergeCell ref="C91:C92"/>
    <mergeCell ref="C89:C90"/>
    <mergeCell ref="C87:C88"/>
    <mergeCell ref="C85:C86"/>
    <mergeCell ref="C83:C84"/>
    <mergeCell ref="C71:C72"/>
    <mergeCell ref="C99:C100"/>
    <mergeCell ref="C97:C98"/>
    <mergeCell ref="C95:C96"/>
    <mergeCell ref="C93:C94"/>
    <mergeCell ref="C115:C116"/>
    <mergeCell ref="C113:C114"/>
    <mergeCell ref="A203:D203"/>
    <mergeCell ref="A204:D204"/>
    <mergeCell ref="A207:D207"/>
    <mergeCell ref="A208:D208"/>
    <mergeCell ref="C39:C40"/>
    <mergeCell ref="C37:C38"/>
    <mergeCell ref="C35:C36"/>
    <mergeCell ref="C33:C34"/>
    <mergeCell ref="C31:C32"/>
    <mergeCell ref="C47:C48"/>
    <mergeCell ref="C43:C44"/>
    <mergeCell ref="C41:C42"/>
    <mergeCell ref="C59:C60"/>
    <mergeCell ref="C53:C54"/>
    <mergeCell ref="C51:C52"/>
    <mergeCell ref="C49:C50"/>
    <mergeCell ref="C69:C70"/>
    <mergeCell ref="C67:C68"/>
    <mergeCell ref="C65:C66"/>
    <mergeCell ref="C63:C64"/>
    <mergeCell ref="C61:C62"/>
    <mergeCell ref="C81:C82"/>
    <mergeCell ref="C79:C80"/>
    <mergeCell ref="A167:A168"/>
    <mergeCell ref="C101:C102"/>
    <mergeCell ref="C139:C140"/>
    <mergeCell ref="C137:C138"/>
    <mergeCell ref="C155:C156"/>
    <mergeCell ref="C153:C154"/>
    <mergeCell ref="C151:C152"/>
    <mergeCell ref="C149:C150"/>
    <mergeCell ref="C147:C148"/>
    <mergeCell ref="C125:C126"/>
    <mergeCell ref="C123:C124"/>
    <mergeCell ref="C111:C112"/>
    <mergeCell ref="C109:C110"/>
    <mergeCell ref="C103:C104"/>
    <mergeCell ref="C107:C108"/>
    <mergeCell ref="C105:C106"/>
    <mergeCell ref="C121:C122"/>
    <mergeCell ref="C119:C120"/>
    <mergeCell ref="C117:C118"/>
    <mergeCell ref="C135:C136"/>
    <mergeCell ref="C133:C134"/>
    <mergeCell ref="C131:C132"/>
    <mergeCell ref="C129:C130"/>
    <mergeCell ref="C127:C128"/>
    <mergeCell ref="C177:C178"/>
    <mergeCell ref="C175:C176"/>
    <mergeCell ref="C173:C174"/>
    <mergeCell ref="C171:C172"/>
    <mergeCell ref="C159:C160"/>
    <mergeCell ref="C157:C158"/>
    <mergeCell ref="C145:C146"/>
    <mergeCell ref="C143:C144"/>
    <mergeCell ref="C141:C142"/>
    <mergeCell ref="C165:C166"/>
    <mergeCell ref="C167:C168"/>
    <mergeCell ref="C169:C170"/>
    <mergeCell ref="C195:C196"/>
    <mergeCell ref="C193:C194"/>
    <mergeCell ref="C191:C192"/>
    <mergeCell ref="C189:C190"/>
    <mergeCell ref="C187:C188"/>
    <mergeCell ref="C185:C186"/>
    <mergeCell ref="C183:C184"/>
    <mergeCell ref="C181:C182"/>
    <mergeCell ref="C179:C180"/>
    <mergeCell ref="A193:A194"/>
    <mergeCell ref="A195:A196"/>
    <mergeCell ref="A191:A192"/>
    <mergeCell ref="A171:A172"/>
    <mergeCell ref="A173:A174"/>
    <mergeCell ref="A175:A176"/>
    <mergeCell ref="A177:A178"/>
    <mergeCell ref="A179:A180"/>
    <mergeCell ref="A181:A182"/>
    <mergeCell ref="A183:A184"/>
    <mergeCell ref="A185:A186"/>
    <mergeCell ref="A187:A188"/>
    <mergeCell ref="A189:A190"/>
    <mergeCell ref="A159:A160"/>
    <mergeCell ref="A147:A148"/>
    <mergeCell ref="A149:A150"/>
    <mergeCell ref="A151:A152"/>
    <mergeCell ref="A153:A154"/>
    <mergeCell ref="A155:A156"/>
    <mergeCell ref="A157:A158"/>
    <mergeCell ref="A145:A146"/>
    <mergeCell ref="A123:A124"/>
    <mergeCell ref="A125:A126"/>
    <mergeCell ref="A127:A128"/>
    <mergeCell ref="A129:A130"/>
    <mergeCell ref="A131:A132"/>
    <mergeCell ref="A133:A134"/>
    <mergeCell ref="A135:A136"/>
    <mergeCell ref="A137:A138"/>
    <mergeCell ref="A139:A140"/>
    <mergeCell ref="A141:A142"/>
    <mergeCell ref="A143:A144"/>
    <mergeCell ref="A121:A122"/>
    <mergeCell ref="A99:A100"/>
    <mergeCell ref="A101:A102"/>
    <mergeCell ref="A103:A104"/>
    <mergeCell ref="A105:A106"/>
    <mergeCell ref="A107:A108"/>
    <mergeCell ref="A109:A110"/>
    <mergeCell ref="A111:A112"/>
    <mergeCell ref="A113:A114"/>
    <mergeCell ref="A115:A116"/>
    <mergeCell ref="A117:A118"/>
    <mergeCell ref="A119:A120"/>
    <mergeCell ref="A59:A60"/>
    <mergeCell ref="A61:A62"/>
    <mergeCell ref="A63:A64"/>
    <mergeCell ref="A65:A66"/>
    <mergeCell ref="A67:A68"/>
    <mergeCell ref="A69:A70"/>
    <mergeCell ref="A57:A58"/>
    <mergeCell ref="A97:A98"/>
    <mergeCell ref="A75:A76"/>
    <mergeCell ref="A77:A78"/>
    <mergeCell ref="A79:A80"/>
    <mergeCell ref="A81:A82"/>
    <mergeCell ref="A83:A84"/>
    <mergeCell ref="A85:A86"/>
    <mergeCell ref="A87:A88"/>
    <mergeCell ref="A89:A90"/>
    <mergeCell ref="A91:A92"/>
    <mergeCell ref="A93:A94"/>
    <mergeCell ref="A95:A96"/>
    <mergeCell ref="A73:A74"/>
    <mergeCell ref="A71:A72"/>
    <mergeCell ref="A49:A50"/>
    <mergeCell ref="A51:A52"/>
    <mergeCell ref="A53:A54"/>
    <mergeCell ref="A55:A56"/>
    <mergeCell ref="D9:D10"/>
    <mergeCell ref="A5:D5"/>
    <mergeCell ref="A6:D6"/>
    <mergeCell ref="A9:A10"/>
    <mergeCell ref="C9:C10"/>
    <mergeCell ref="A47:A48"/>
    <mergeCell ref="A29:A30"/>
    <mergeCell ref="A31:A32"/>
    <mergeCell ref="A33:A34"/>
    <mergeCell ref="A35:A36"/>
    <mergeCell ref="A37:A38"/>
    <mergeCell ref="A39:A40"/>
    <mergeCell ref="A41:A42"/>
    <mergeCell ref="A43:A44"/>
    <mergeCell ref="C45:C46"/>
    <mergeCell ref="A45:A46"/>
    <mergeCell ref="C55:C56"/>
    <mergeCell ref="C29:C30"/>
  </mergeCells>
  <printOptions horizontalCentered="1"/>
  <pageMargins left="0.70866141732283505" right="0.5" top="0.5" bottom="0.30118110199999998" header="0.31496062992126" footer="0.118110236220472"/>
  <pageSetup paperSize="9" scale="85" fitToHeight="4" orientation="portrait" r:id="rId1"/>
  <headerFooter>
    <oddFooter>Page &amp;P of &amp;N</oddFooter>
  </headerFooter>
  <rowBreaks count="3" manualBreakCount="3">
    <brk id="46" max="3" man="1"/>
    <brk id="106" max="3" man="1"/>
    <brk id="16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Tudorita Mircea</dc:creator>
  <cp:lastModifiedBy>Anca Calin</cp:lastModifiedBy>
  <cp:lastPrinted>2017-12-14T12:53:44Z</cp:lastPrinted>
  <dcterms:created xsi:type="dcterms:W3CDTF">2014-11-14T09:06:43Z</dcterms:created>
  <dcterms:modified xsi:type="dcterms:W3CDTF">2018-09-20T07:17:01Z</dcterms:modified>
</cp:coreProperties>
</file>