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lina.sumudica\Desktop\buget 2020\"/>
    </mc:Choice>
  </mc:AlternateContent>
  <xr:revisionPtr revIDLastSave="0" documentId="13_ncr:1_{EE36A160-CCC9-448E-8D7B-C5A10AE3DAE6}" xr6:coauthVersionLast="44" xr6:coauthVersionMax="44" xr10:uidLastSave="{00000000-0000-0000-0000-000000000000}"/>
  <bookViews>
    <workbookView xWindow="-108" yWindow="-108" windowWidth="23256" windowHeight="12576" tabRatio="973" xr2:uid="{00000000-000D-0000-FFFF-FFFF00000000}"/>
  </bookViews>
  <sheets>
    <sheet name="Anexa  1" sheetId="28" r:id="rId1"/>
  </sheets>
  <definedNames>
    <definedName name="_xlnm.Print_Area" localSheetId="0">'Anexa  1'!$A$1:$D$171</definedName>
    <definedName name="_xlnm.Print_Titles" localSheetId="0">'Anexa  1'!$14:$15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28" l="1"/>
  <c r="D76" i="28"/>
  <c r="D104" i="28"/>
  <c r="D120" i="28"/>
  <c r="D142" i="28"/>
  <c r="D148" i="28"/>
  <c r="D158" i="28"/>
  <c r="D157" i="28"/>
  <c r="D136" i="28"/>
  <c r="D134" i="28" s="1"/>
  <c r="D135" i="28"/>
  <c r="D133" i="28" s="1"/>
  <c r="D100" i="28"/>
  <c r="D99" i="28"/>
  <c r="D56" i="28"/>
  <c r="D55" i="28"/>
  <c r="D28" i="28"/>
  <c r="D27" i="28" s="1"/>
  <c r="D25" i="28"/>
  <c r="D74" i="28" l="1"/>
  <c r="D103" i="28"/>
  <c r="D119" i="28"/>
  <c r="D147" i="28"/>
  <c r="D156" i="28"/>
  <c r="D154" i="28" s="1"/>
  <c r="D38" i="28" s="1"/>
  <c r="D60" i="28"/>
  <c r="D59" i="28"/>
  <c r="D140" i="28"/>
  <c r="D30" i="28"/>
  <c r="D16" i="28" s="1"/>
  <c r="D43" i="28"/>
  <c r="D155" i="28"/>
  <c r="D153" i="28" s="1"/>
  <c r="D37" i="28" s="1"/>
  <c r="D75" i="28"/>
  <c r="D141" i="28"/>
  <c r="D139" i="28" s="1"/>
  <c r="D73" i="28" l="1"/>
  <c r="D42" i="28"/>
  <c r="D40" i="28" s="1"/>
  <c r="D36" i="28" s="1"/>
  <c r="D41" i="28"/>
  <c r="D39" i="28" s="1"/>
  <c r="D35" i="28" s="1"/>
  <c r="D33" i="28" s="1"/>
  <c r="D34" i="28" l="1"/>
  <c r="D170" i="28" s="1"/>
  <c r="D169" i="28" s="1"/>
</calcChain>
</file>

<file path=xl/sharedStrings.xml><?xml version="1.0" encoding="utf-8"?>
<sst xmlns="http://schemas.openxmlformats.org/spreadsheetml/2006/main" count="321" uniqueCount="184">
  <si>
    <t>20</t>
  </si>
  <si>
    <t>20.01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</si>
  <si>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</si>
  <si>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</si>
  <si>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</si>
  <si>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</si>
  <si>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</si>
  <si>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</si>
  <si>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</si>
  <si>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</si>
  <si>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</si>
  <si>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</si>
  <si>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</t>
  </si>
  <si>
    <t>20.05.30</t>
  </si>
  <si>
    <t>20.06</t>
  </si>
  <si>
    <t>20.06.01</t>
  </si>
  <si>
    <t>20.11</t>
  </si>
  <si>
    <t>20.12</t>
  </si>
  <si>
    <t>20.14</t>
  </si>
  <si>
    <t>20.25</t>
  </si>
  <si>
    <t>20.30</t>
  </si>
  <si>
    <t>20.30.02</t>
  </si>
  <si>
    <t>20.30.03</t>
  </si>
  <si>
    <t>20.30.04</t>
  </si>
  <si>
    <t>20.30.09</t>
  </si>
  <si>
    <t>20.30.30</t>
  </si>
  <si>
    <t>20.01.07</t>
  </si>
  <si>
    <t>20.06.02</t>
  </si>
  <si>
    <t>20.13</t>
  </si>
  <si>
    <t>20.30.01</t>
  </si>
  <si>
    <t>I</t>
  </si>
  <si>
    <t>II</t>
  </si>
  <si>
    <t>Furnituri de birou</t>
  </si>
  <si>
    <t>Materiale pentru curăţenie</t>
  </si>
  <si>
    <t>Piese de schimb</t>
  </si>
  <si>
    <t>Transport</t>
  </si>
  <si>
    <t>Bunuri de natura obiectelor de inventar</t>
  </si>
  <si>
    <t>Alte obiecte de inventar</t>
  </si>
  <si>
    <t>Deplasări interne, detaşări, transferări</t>
  </si>
  <si>
    <t>Deplasări în străinătate</t>
  </si>
  <si>
    <t>Pregătire profesională</t>
  </si>
  <si>
    <t>Cheltuieli judiciare şi extrajudiciare derivate din acţiuni în reprezentarea intereselor statului, potrivit dispoziţiilor legale</t>
  </si>
  <si>
    <t>Prime de asigurare non-viață</t>
  </si>
  <si>
    <t>Chirii</t>
  </si>
  <si>
    <t>Executarea silită a creanţelor bugetare</t>
  </si>
  <si>
    <t>10</t>
  </si>
  <si>
    <t>10.01</t>
  </si>
  <si>
    <t>10.01.01</t>
  </si>
  <si>
    <t>Salarii de bază</t>
  </si>
  <si>
    <t>10.01.06</t>
  </si>
  <si>
    <t>Fond de premii</t>
  </si>
  <si>
    <t>10.01.08</t>
  </si>
  <si>
    <t>10.01.13</t>
  </si>
  <si>
    <t>10.01.30</t>
  </si>
  <si>
    <t>10.02</t>
  </si>
  <si>
    <t>10.02.06</t>
  </si>
  <si>
    <t>10.03</t>
  </si>
  <si>
    <t>10.03.01</t>
  </si>
  <si>
    <t>Contribuţii de asigurări sociale de stat</t>
  </si>
  <si>
    <t>Contribuţii de asigurări de somaj</t>
  </si>
  <si>
    <t>10.03.02</t>
  </si>
  <si>
    <t>10.03.03</t>
  </si>
  <si>
    <t>Contribuţii de asigurări sociale de sănătate</t>
  </si>
  <si>
    <t>10.03.04</t>
  </si>
  <si>
    <t>10.03.06</t>
  </si>
  <si>
    <t>10.03.07</t>
  </si>
  <si>
    <t>Contribuţii de asigurări  pentru accidente de muncă şi boli profesionale</t>
  </si>
  <si>
    <t>Contribuţii pentru concedii şi indemnizaţii</t>
  </si>
  <si>
    <t>Denumirea indicatorilor</t>
  </si>
  <si>
    <t>Tarife de monitorizare</t>
  </si>
  <si>
    <t>Venituri din amenzi și alte sancțiuni aplicate de către alte instituții de specialitate</t>
  </si>
  <si>
    <t>Venituri din producerea riscurilor asigurate</t>
  </si>
  <si>
    <t>Alte venituri</t>
  </si>
  <si>
    <t>CHELTUIELI CURENTE</t>
  </si>
  <si>
    <t>01</t>
  </si>
  <si>
    <t>CHELTUIELI DE CAPITAL</t>
  </si>
  <si>
    <t>70</t>
  </si>
  <si>
    <t>CHELTUIELI CURENTE - TOTAL, din care:</t>
  </si>
  <si>
    <t>Cheltuieli salariale în bani</t>
  </si>
  <si>
    <t xml:space="preserve">Alte drepturi salariale în bani </t>
  </si>
  <si>
    <t>Vouchere de vacanță</t>
  </si>
  <si>
    <t>Contribuţii</t>
  </si>
  <si>
    <t>TITLUL II. BUNURI ŞI SERVICII</t>
  </si>
  <si>
    <t>Bunuri şi servicii</t>
  </si>
  <si>
    <t>Incălzit, iluminat şi forţă motrică</t>
  </si>
  <si>
    <t>Apă, canal şi salubritate</t>
  </si>
  <si>
    <t>Carburanţi şi lubrifianţi</t>
  </si>
  <si>
    <t>Poştă, telecomunicaţii, radio, tv, internet</t>
  </si>
  <si>
    <t>Reparaţii curente</t>
  </si>
  <si>
    <t>Consultanţă şi expertiză</t>
  </si>
  <si>
    <t>Protecţia muncii</t>
  </si>
  <si>
    <t>Reclamă şi publicitate</t>
  </si>
  <si>
    <t>Protocol şi reprezentare</t>
  </si>
  <si>
    <t xml:space="preserve">TITLUL VII. ALTE TRANSFERURI </t>
  </si>
  <si>
    <t>55</t>
  </si>
  <si>
    <t>TITLUL IX. ASISTENŢĂ  SOCIALĂ</t>
  </si>
  <si>
    <t>57</t>
  </si>
  <si>
    <t>Ajutoare sociale</t>
  </si>
  <si>
    <t>Ajutoare sociale  în numerar</t>
  </si>
  <si>
    <t>59</t>
  </si>
  <si>
    <t>TITLUL XIII. ACTIVE NEFINANCIARE</t>
  </si>
  <si>
    <t>71</t>
  </si>
  <si>
    <t>Construcţii</t>
  </si>
  <si>
    <t>Maşini, echipamente şi mijloace de transport</t>
  </si>
  <si>
    <t>Mobilier, aparatură birotică şi alte active corporale</t>
  </si>
  <si>
    <t xml:space="preserve">Alte active fixe </t>
  </si>
  <si>
    <t>Excedent</t>
  </si>
  <si>
    <t>VENITURI - TOTALE</t>
  </si>
  <si>
    <t>Alte venituri din dobânzi</t>
  </si>
  <si>
    <t>Venituri din valorificarea unor bunuri ale instituțiilor publice</t>
  </si>
  <si>
    <t>Mecanismul pentru Interconectarea Europei (MIE)</t>
  </si>
  <si>
    <t>Materiale şi prestări de servicii cu caracter funcţional</t>
  </si>
  <si>
    <t>Alte chetuieli</t>
  </si>
  <si>
    <t>Alte cheltuieli cu bunuri si servicii</t>
  </si>
  <si>
    <t>Transferuri curente în străinătate (către organizații internaționale)</t>
  </si>
  <si>
    <t>TITLUL XI. ALTE CHELTUIELI</t>
  </si>
  <si>
    <t>Anexa  1</t>
  </si>
  <si>
    <t>BUGETUL DE VENITURI ȘI CHELTUIELI</t>
  </si>
  <si>
    <t>- mii lei -</t>
  </si>
  <si>
    <t>I. Credite de angajament</t>
  </si>
  <si>
    <t>COD</t>
  </si>
  <si>
    <t>II. Credite    bugetare</t>
  </si>
  <si>
    <t>Venituri din cota pe cifra de afaceri  în domeniul comunicaţiilor electronice</t>
  </si>
  <si>
    <t>12.10.08</t>
  </si>
  <si>
    <t>Tarife de utilizare a spectrului și a resurselor  de numerotație</t>
  </si>
  <si>
    <t>30.10.14</t>
  </si>
  <si>
    <t>31.10.03</t>
  </si>
  <si>
    <t>34.10.03</t>
  </si>
  <si>
    <t>35.10.01.02</t>
  </si>
  <si>
    <t>36.10.04</t>
  </si>
  <si>
    <t>36.10.50</t>
  </si>
  <si>
    <t>39.10.01</t>
  </si>
  <si>
    <t>Subvenţii de la bugetul de stat</t>
  </si>
  <si>
    <t>42.10</t>
  </si>
  <si>
    <t>Subvenţii de la bugetulul de stat  către instituţii publice finanţate parţial sau integral din venituri proprii pentru proiecte finanţate din FEN postaderare</t>
  </si>
  <si>
    <t>42.10.39</t>
  </si>
  <si>
    <t>Sume primite de la UE/alți donatori în contul plăţilor efectuate și prefinanțări</t>
  </si>
  <si>
    <t>45.10</t>
  </si>
  <si>
    <t xml:space="preserve">Fondul European de Dezvoltare  Regională </t>
  </si>
  <si>
    <t>45.10.01</t>
  </si>
  <si>
    <t>Sume primite în contul plăţilor efectuate în anii anteriori</t>
  </si>
  <si>
    <t>45.10.01.02</t>
  </si>
  <si>
    <t>Sume primite de la UE/alți donatori în contul plăţilor efectuate și prefinanțări aferente cadrului financiar 2014-2020</t>
  </si>
  <si>
    <t>48.10</t>
  </si>
  <si>
    <t>48.10.19</t>
  </si>
  <si>
    <t xml:space="preserve">Sume primite  în contul plăților efectuate în anii anteriori </t>
  </si>
  <si>
    <t>48.10.19.02</t>
  </si>
  <si>
    <t>TOTAL CHELTUIELI - COMUNICAȚII</t>
  </si>
  <si>
    <t>85.10.01</t>
  </si>
  <si>
    <t>TITLUL I.                                                                        CHELTUIELI   DE  PERSONAL</t>
  </si>
  <si>
    <t>Alte  sporuri</t>
  </si>
  <si>
    <t>Indemnizaţii de delegare</t>
  </si>
  <si>
    <t>Cheltuieli  salariale în natură</t>
  </si>
  <si>
    <t>Contribuția asiguratorie pentru muncă</t>
  </si>
  <si>
    <t>Alte bunuri şi servicii pentru întreţinere şi funcţionare</t>
  </si>
  <si>
    <t>Deplasări, detaşări, transferări</t>
  </si>
  <si>
    <t>Cărţi, publicaţii şi materiale documentare</t>
  </si>
  <si>
    <t>55.02</t>
  </si>
  <si>
    <t>Contribuții și cotizații la organisme internaționale</t>
  </si>
  <si>
    <t>55.02.01</t>
  </si>
  <si>
    <t>57.02</t>
  </si>
  <si>
    <t>57.02.01</t>
  </si>
  <si>
    <t xml:space="preserve">Tichete de creșă și tichete sociale pentru grădiniță </t>
  </si>
  <si>
    <t>57.02.03</t>
  </si>
  <si>
    <t>Despăgubiri civile</t>
  </si>
  <si>
    <t>59.17</t>
  </si>
  <si>
    <t>Active fixe</t>
  </si>
  <si>
    <t>71.01</t>
  </si>
  <si>
    <t>71.01.01</t>
  </si>
  <si>
    <t>71.01.02</t>
  </si>
  <si>
    <t>71.01.03</t>
  </si>
  <si>
    <t>71.01.30</t>
  </si>
  <si>
    <t>REZERVE,EXCEDENT/DEFICIT</t>
  </si>
  <si>
    <t>96.10</t>
  </si>
  <si>
    <t>98.10</t>
  </si>
  <si>
    <t>Deficit</t>
  </si>
  <si>
    <t>99.10</t>
  </si>
  <si>
    <t>59.40</t>
  </si>
  <si>
    <t>Sume aferente persoanelor cu handicap neîncadrate</t>
  </si>
  <si>
    <t>PROGRAM       2019</t>
  </si>
  <si>
    <t>al Autorității Naționale pentru Administrare și Reglementare în Comunicații</t>
  </si>
  <si>
    <t>71.03</t>
  </si>
  <si>
    <t>Reparații capitale aferente activelor fixe</t>
  </si>
  <si>
    <t>pe anul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</si>
</sst>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-* #,##0.00\ &quot;lei&quot;_-;\-* #,##0.00\ &quot;lei&quot;_-;_-* &quot;-&quot;??\ &quot;lei&quot;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20"/>
      <color theme="3"/>
      <name val="Calibri"/>
      <family val="2"/>
      <scheme val="minor"/>
    </font>
    <font>
      <sz val="48"/>
      <color theme="3"/>
      <name val="Calibri Light"/>
      <family val="2"/>
      <scheme val="major"/>
    </font>
    <font>
      <sz val="11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Unicode MS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Tahoma"/>
      <family val="2"/>
      <charset val="238"/>
    </font>
    <font>
      <sz val="12"/>
      <name val="Tahoma"/>
      <family val="2"/>
    </font>
    <font>
      <sz val="12"/>
      <name val="Arial Unicode MS"/>
      <family val="2"/>
    </font>
    <font>
      <sz val="11"/>
      <color indexed="8"/>
      <name val="Tahoma"/>
      <family val="2"/>
      <charset val="238"/>
    </font>
    <font>
      <b/>
      <sz val="12"/>
      <name val="Tahoma"/>
      <family val="2"/>
      <charset val="238"/>
    </font>
    <font>
      <b/>
      <sz val="11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>
      <alignment vertical="center"/>
    </xf>
    <xf numFmtId="0" fontId="5" fillId="0" borderId="0" applyNumberFormat="0" applyFill="0" applyBorder="0" applyProtection="0">
      <alignment vertical="center"/>
    </xf>
    <xf numFmtId="0" fontId="6" fillId="0" borderId="0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43" fontId="2" fillId="0" borderId="0" applyFont="0" applyFill="0" applyBorder="0" applyAlignment="0" applyProtection="0"/>
    <xf numFmtId="0" fontId="8" fillId="0" borderId="7" applyNumberFormat="0" applyFill="0" applyProtection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9" fillId="0" borderId="0" xfId="0" applyFont="1" applyBorder="1" applyAlignment="1"/>
    <xf numFmtId="0" fontId="9" fillId="0" borderId="0" xfId="0" applyFont="1" applyBorder="1"/>
    <xf numFmtId="0" fontId="9" fillId="2" borderId="0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49" fontId="14" fillId="3" borderId="1" xfId="1" applyNumberFormat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vertical="center" wrapText="1"/>
    </xf>
    <xf numFmtId="49" fontId="13" fillId="3" borderId="5" xfId="1" applyNumberFormat="1" applyFont="1" applyFill="1" applyBorder="1" applyAlignment="1">
      <alignment vertical="center" wrapText="1"/>
    </xf>
    <xf numFmtId="49" fontId="13" fillId="3" borderId="5" xfId="1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right" vertical="center"/>
    </xf>
    <xf numFmtId="0" fontId="16" fillId="0" borderId="0" xfId="0" applyFont="1"/>
    <xf numFmtId="49" fontId="13" fillId="3" borderId="8" xfId="1" applyNumberFormat="1" applyFont="1" applyFill="1" applyBorder="1" applyAlignment="1">
      <alignment vertical="center" wrapText="1"/>
    </xf>
    <xf numFmtId="49" fontId="13" fillId="2" borderId="8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right" vertical="center"/>
    </xf>
    <xf numFmtId="49" fontId="13" fillId="3" borderId="0" xfId="1" applyNumberFormat="1" applyFont="1" applyFill="1" applyBorder="1" applyAlignment="1">
      <alignment vertical="center" wrapText="1"/>
    </xf>
    <xf numFmtId="49" fontId="13" fillId="3" borderId="4" xfId="1" applyNumberFormat="1" applyFont="1" applyFill="1" applyBorder="1" applyAlignment="1">
      <alignment horizontal="center" vertical="center" wrapText="1"/>
    </xf>
    <xf numFmtId="49" fontId="13" fillId="3" borderId="8" xfId="1" applyNumberFormat="1" applyFont="1" applyFill="1" applyBorder="1" applyAlignment="1">
      <alignment horizontal="center" vertical="center" wrapText="1"/>
    </xf>
    <xf numFmtId="49" fontId="13" fillId="3" borderId="4" xfId="1" applyNumberFormat="1" applyFont="1" applyFill="1" applyBorder="1" applyAlignment="1">
      <alignment vertical="center" wrapText="1"/>
    </xf>
    <xf numFmtId="49" fontId="15" fillId="3" borderId="4" xfId="1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right" vertical="center"/>
    </xf>
    <xf numFmtId="0" fontId="17" fillId="0" borderId="0" xfId="0" applyFont="1"/>
    <xf numFmtId="49" fontId="9" fillId="3" borderId="4" xfId="1" applyNumberFormat="1" applyFont="1" applyFill="1" applyBorder="1" applyAlignment="1">
      <alignment horizontal="center" vertical="center" wrapText="1"/>
    </xf>
    <xf numFmtId="49" fontId="11" fillId="3" borderId="4" xfId="1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right" vertical="center"/>
    </xf>
    <xf numFmtId="49" fontId="9" fillId="3" borderId="3" xfId="1" applyNumberFormat="1" applyFont="1" applyFill="1" applyBorder="1" applyAlignment="1">
      <alignment horizontal="center" vertical="center" wrapText="1"/>
    </xf>
    <xf numFmtId="49" fontId="13" fillId="0" borderId="6" xfId="1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vertical="center"/>
    </xf>
    <xf numFmtId="3" fontId="15" fillId="2" borderId="4" xfId="0" applyNumberFormat="1" applyFont="1" applyFill="1" applyBorder="1" applyAlignment="1">
      <alignment vertical="center"/>
    </xf>
    <xf numFmtId="0" fontId="3" fillId="0" borderId="0" xfId="0" applyFont="1"/>
    <xf numFmtId="0" fontId="0" fillId="2" borderId="0" xfId="0" applyFont="1" applyFill="1"/>
    <xf numFmtId="0" fontId="0" fillId="0" borderId="0" xfId="0" applyFont="1" applyFill="1"/>
    <xf numFmtId="3" fontId="15" fillId="2" borderId="10" xfId="0" applyNumberFormat="1" applyFont="1" applyFill="1" applyBorder="1" applyAlignment="1">
      <alignment horizontal="right" vertical="center"/>
    </xf>
    <xf numFmtId="0" fontId="15" fillId="3" borderId="4" xfId="0" applyNumberFormat="1" applyFont="1" applyFill="1" applyBorder="1" applyAlignment="1">
      <alignment vertical="center" wrapText="1"/>
    </xf>
    <xf numFmtId="0" fontId="9" fillId="3" borderId="4" xfId="0" applyNumberFormat="1" applyFont="1" applyFill="1" applyBorder="1" applyAlignment="1">
      <alignment vertical="center" wrapText="1"/>
    </xf>
    <xf numFmtId="0" fontId="16" fillId="3" borderId="0" xfId="0" applyFont="1" applyFill="1"/>
    <xf numFmtId="0" fontId="15" fillId="0" borderId="3" xfId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3" fontId="15" fillId="2" borderId="0" xfId="0" quotePrefix="1" applyNumberFormat="1" applyFont="1" applyFill="1" applyBorder="1" applyAlignment="1">
      <alignment horizontal="right" vertical="center"/>
    </xf>
    <xf numFmtId="0" fontId="9" fillId="0" borderId="0" xfId="0" applyFont="1" applyAlignment="1"/>
    <xf numFmtId="0" fontId="15" fillId="2" borderId="0" xfId="0" applyFont="1" applyFill="1" applyAlignment="1">
      <alignment horizontal="center"/>
    </xf>
    <xf numFmtId="0" fontId="19" fillId="0" borderId="0" xfId="0" applyFont="1" applyAlignment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9" fillId="2" borderId="0" xfId="0" applyFont="1" applyFill="1"/>
    <xf numFmtId="0" fontId="12" fillId="0" borderId="0" xfId="0" applyFont="1" applyAlignment="1"/>
    <xf numFmtId="0" fontId="12" fillId="2" borderId="0" xfId="0" applyFont="1" applyFill="1"/>
    <xf numFmtId="0" fontId="12" fillId="2" borderId="0" xfId="0" quotePrefix="1" applyFont="1" applyFill="1" applyBorder="1" applyAlignment="1">
      <alignment horizontal="right"/>
    </xf>
    <xf numFmtId="49" fontId="13" fillId="0" borderId="8" xfId="1" applyNumberFormat="1" applyFont="1" applyFill="1" applyBorder="1" applyAlignment="1">
      <alignment horizontal="center" vertical="center" wrapText="1"/>
    </xf>
    <xf numFmtId="3" fontId="15" fillId="2" borderId="11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49" fontId="13" fillId="0" borderId="2" xfId="1" applyNumberFormat="1" applyFont="1" applyFill="1" applyBorder="1" applyAlignment="1">
      <alignment horizontal="center" vertical="center" wrapText="1"/>
    </xf>
    <xf numFmtId="49" fontId="13" fillId="0" borderId="4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11" fillId="0" borderId="4" xfId="1" applyNumberFormat="1" applyFont="1" applyFill="1" applyBorder="1" applyAlignment="1">
      <alignment horizontal="center" vertical="center" wrapText="1"/>
    </xf>
    <xf numFmtId="49" fontId="13" fillId="2" borderId="4" xfId="1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3" fontId="9" fillId="2" borderId="12" xfId="0" quotePrefix="1" applyNumberFormat="1" applyFont="1" applyFill="1" applyBorder="1" applyAlignment="1">
      <alignment horizontal="right" vertical="center"/>
    </xf>
    <xf numFmtId="0" fontId="11" fillId="3" borderId="4" xfId="1" applyFont="1" applyFill="1" applyBorder="1" applyAlignment="1">
      <alignment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vertical="center" wrapText="1"/>
    </xf>
    <xf numFmtId="3" fontId="15" fillId="2" borderId="3" xfId="0" applyNumberFormat="1" applyFont="1" applyFill="1" applyBorder="1" applyAlignment="1">
      <alignment vertical="center"/>
    </xf>
    <xf numFmtId="3" fontId="15" fillId="2" borderId="3" xfId="0" quotePrefix="1" applyNumberFormat="1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horizontal="right" vertical="center"/>
    </xf>
    <xf numFmtId="49" fontId="13" fillId="0" borderId="4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10" fillId="0" borderId="0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49" fontId="13" fillId="3" borderId="2" xfId="1" applyNumberFormat="1" applyFont="1" applyFill="1" applyBorder="1" applyAlignment="1">
      <alignment horizontal="center" vertical="center" wrapText="1"/>
    </xf>
    <xf numFmtId="49" fontId="13" fillId="3" borderId="3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0" fontId="11" fillId="0" borderId="4" xfId="1" applyFont="1" applyFill="1" applyBorder="1" applyAlignment="1">
      <alignment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13" fillId="3" borderId="4" xfId="1" applyFont="1" applyFill="1" applyBorder="1" applyAlignment="1">
      <alignment vertical="center" wrapText="1"/>
    </xf>
    <xf numFmtId="0" fontId="13" fillId="3" borderId="3" xfId="1" applyFont="1" applyFill="1" applyBorder="1" applyAlignment="1">
      <alignment vertical="center" wrapText="1"/>
    </xf>
    <xf numFmtId="49" fontId="13" fillId="0" borderId="4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vertical="center" wrapText="1"/>
    </xf>
    <xf numFmtId="0" fontId="13" fillId="3" borderId="8" xfId="1" applyFont="1" applyFill="1" applyBorder="1" applyAlignment="1">
      <alignment vertical="center" wrapText="1"/>
    </xf>
    <xf numFmtId="0" fontId="13" fillId="3" borderId="8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vertical="center" wrapText="1"/>
    </xf>
    <xf numFmtId="0" fontId="11" fillId="3" borderId="4" xfId="1" applyFont="1" applyFill="1" applyBorder="1" applyAlignment="1">
      <alignment vertical="center" wrapText="1"/>
    </xf>
    <xf numFmtId="0" fontId="13" fillId="2" borderId="4" xfId="1" applyFont="1" applyFill="1" applyBorder="1" applyAlignment="1">
      <alignment horizontal="left" vertical="center" wrapText="1"/>
    </xf>
    <xf numFmtId="49" fontId="13" fillId="2" borderId="4" xfId="1" applyNumberFormat="1" applyFont="1" applyFill="1" applyBorder="1" applyAlignment="1">
      <alignment horizontal="center" vertical="center" wrapText="1"/>
    </xf>
    <xf numFmtId="3" fontId="13" fillId="0" borderId="4" xfId="1" applyNumberFormat="1" applyFont="1" applyFill="1" applyBorder="1" applyAlignment="1">
      <alignment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5" fillId="3" borderId="4" xfId="1" applyFont="1" applyFill="1" applyBorder="1" applyAlignment="1">
      <alignment vertical="center" wrapText="1"/>
    </xf>
    <xf numFmtId="0" fontId="15" fillId="3" borderId="3" xfId="1" applyFont="1" applyFill="1" applyBorder="1" applyAlignment="1">
      <alignment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vertical="center" wrapText="1"/>
    </xf>
    <xf numFmtId="0" fontId="21" fillId="0" borderId="4" xfId="1" applyFont="1" applyFill="1" applyBorder="1" applyAlignment="1">
      <alignment vertical="center" wrapText="1"/>
    </xf>
    <xf numFmtId="49" fontId="21" fillId="0" borderId="4" xfId="1" applyNumberFormat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4" xfId="1" applyFont="1" applyFill="1" applyBorder="1" applyAlignment="1">
      <alignment vertical="center" wrapText="1"/>
    </xf>
    <xf numFmtId="49" fontId="23" fillId="0" borderId="4" xfId="1" applyNumberFormat="1" applyFont="1" applyFill="1" applyBorder="1" applyAlignment="1">
      <alignment horizontal="center" vertical="center" wrapText="1"/>
    </xf>
  </cellXfs>
  <cellStyles count="9">
    <cellStyle name="Comma 2" xfId="6" xr:uid="{00000000-0005-0000-0000-000000000000}"/>
    <cellStyle name="Currency 2" xfId="8" xr:uid="{00000000-0005-0000-0000-000001000000}"/>
    <cellStyle name="Heading 1 2" xfId="7" xr:uid="{00000000-0005-0000-0000-000002000000}"/>
    <cellStyle name="Heading 2 2" xfId="4" xr:uid="{00000000-0005-0000-0000-000003000000}"/>
    <cellStyle name="Heading 3 2" xfId="5" xr:uid="{00000000-0005-0000-0000-000004000000}"/>
    <cellStyle name="Heading 4 2" xfId="3" xr:uid="{00000000-0005-0000-0000-000005000000}"/>
    <cellStyle name="Normal" xfId="0" builtinId="0"/>
    <cellStyle name="Normal 2" xfId="2" xr:uid="{00000000-0005-0000-0000-000007000000}"/>
    <cellStyle name="Normal_Foaie1" xfId="1" xr:uid="{00000000-0005-0000-0000-000008000000}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Balance sheet table" pivot="0" count="2" xr9:uid="{00000000-0011-0000-FFFF-FFFF00000000}">
      <tableStyleElement type="wholeTable" dxfId="1"/>
      <tableStyleElement type="totalRow" dxfId="0"/>
    </tableStyle>
  </tableStyles>
  <colors>
    <mruColors>
      <color rgb="FFFF66FF"/>
      <color rgb="FFFF00FF"/>
      <color rgb="FF70F725"/>
      <color rgb="FF1304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604909</xdr:colOff>
      <xdr:row>0</xdr:row>
      <xdr:rowOff>156882</xdr:rowOff>
    </xdr:from>
    <xdr:to>
      <xdr:col>3</xdr:col>
      <xdr:colOff>949291</xdr:colOff>
      <xdr:row>4</xdr:row>
      <xdr:rowOff>179294</xdr:rowOff>
    </xdr:to>
    <xdr:pic>
      <xdr:nvPicPr>
        <xdr:cNvPr id="2" name="Picture 1" descr="logo_centenar_multilanguage_ROMANIA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89" t="10698" r="14185" b="10773"/>
        <a:stretch>
          <a:fillRect/>
        </a:stretch>
      </xdr:blipFill>
      <xdr:spPr bwMode="auto">
        <a:xfrm>
          <a:off x="5434084" y="156882"/>
          <a:ext cx="1334982" cy="822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2171700</xdr:colOff>
      <xdr:row>6</xdr:row>
      <xdr:rowOff>22052</xdr:rowOff>
    </xdr:to>
    <xdr:pic>
      <xdr:nvPicPr>
        <xdr:cNvPr id="3" name="Picture 2" descr="logo ancom 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143125" cy="1241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1"/>
  <sheetViews>
    <sheetView tabSelected="1" view="pageBreakPreview" topLeftCell="A161" zoomScale="112" zoomScaleNormal="100" zoomScaleSheetLayoutView="112" workbookViewId="0">
      <selection activeCell="A175" sqref="A175:XFD176"/>
    </sheetView>
  </sheetViews>
  <sheetFormatPr defaultRowHeight="14.4"/>
  <cols>
    <col min="1" max="1" width="59.6640625" style="50" customWidth="1"/>
    <col min="2" max="2" width="12.6640625" style="7" customWidth="1"/>
    <col min="3" max="3" width="14.88671875" style="8" customWidth="1"/>
    <col min="4" max="4" width="15.33203125" style="51" customWidth="1"/>
    <col min="5" max="10" width="9.109375" style="4" customWidth="1"/>
    <col min="11" max="233" width="9.109375" style="4"/>
    <col min="234" max="234" width="43.33203125" style="4" customWidth="1"/>
    <col min="235" max="236" width="11" style="4" customWidth="1"/>
    <col min="237" max="237" width="13.5546875" style="4" customWidth="1"/>
    <col min="238" max="238" width="14.33203125" style="4" customWidth="1"/>
    <col min="239" max="239" width="13.5546875" style="4" customWidth="1"/>
    <col min="240" max="240" width="13.6640625" style="4" customWidth="1"/>
    <col min="241" max="241" width="14.109375" style="4" customWidth="1"/>
    <col min="242" max="242" width="9.44140625" style="4" customWidth="1"/>
    <col min="243" max="245" width="0" style="4" hidden="1" customWidth="1"/>
    <col min="246" max="246" width="15.33203125" style="4" customWidth="1"/>
    <col min="247" max="247" width="16.33203125" style="4" customWidth="1"/>
    <col min="248" max="489" width="9.109375" style="4"/>
    <col min="490" max="490" width="43.33203125" style="4" customWidth="1"/>
    <col min="491" max="492" width="11" style="4" customWidth="1"/>
    <col min="493" max="493" width="13.5546875" style="4" customWidth="1"/>
    <col min="494" max="494" width="14.33203125" style="4" customWidth="1"/>
    <col min="495" max="495" width="13.5546875" style="4" customWidth="1"/>
    <col min="496" max="496" width="13.6640625" style="4" customWidth="1"/>
    <col min="497" max="497" width="14.109375" style="4" customWidth="1"/>
    <col min="498" max="498" width="9.44140625" style="4" customWidth="1"/>
    <col min="499" max="501" width="0" style="4" hidden="1" customWidth="1"/>
    <col min="502" max="502" width="15.33203125" style="4" customWidth="1"/>
    <col min="503" max="503" width="16.33203125" style="4" customWidth="1"/>
    <col min="504" max="745" width="9.109375" style="4"/>
    <col min="746" max="746" width="43.33203125" style="4" customWidth="1"/>
    <col min="747" max="748" width="11" style="4" customWidth="1"/>
    <col min="749" max="749" width="13.5546875" style="4" customWidth="1"/>
    <col min="750" max="750" width="14.33203125" style="4" customWidth="1"/>
    <col min="751" max="751" width="13.5546875" style="4" customWidth="1"/>
    <col min="752" max="752" width="13.6640625" style="4" customWidth="1"/>
    <col min="753" max="753" width="14.109375" style="4" customWidth="1"/>
    <col min="754" max="754" width="9.44140625" style="4" customWidth="1"/>
    <col min="755" max="757" width="0" style="4" hidden="1" customWidth="1"/>
    <col min="758" max="758" width="15.33203125" style="4" customWidth="1"/>
    <col min="759" max="759" width="16.33203125" style="4" customWidth="1"/>
    <col min="760" max="1001" width="9.109375" style="4"/>
    <col min="1002" max="1002" width="43.33203125" style="4" customWidth="1"/>
    <col min="1003" max="1004" width="11" style="4" customWidth="1"/>
    <col min="1005" max="1005" width="13.5546875" style="4" customWidth="1"/>
    <col min="1006" max="1006" width="14.33203125" style="4" customWidth="1"/>
    <col min="1007" max="1007" width="13.5546875" style="4" customWidth="1"/>
    <col min="1008" max="1008" width="13.6640625" style="4" customWidth="1"/>
    <col min="1009" max="1009" width="14.109375" style="4" customWidth="1"/>
    <col min="1010" max="1010" width="9.44140625" style="4" customWidth="1"/>
    <col min="1011" max="1013" width="0" style="4" hidden="1" customWidth="1"/>
    <col min="1014" max="1014" width="15.33203125" style="4" customWidth="1"/>
    <col min="1015" max="1015" width="16.33203125" style="4" customWidth="1"/>
    <col min="1016" max="1257" width="9.109375" style="4"/>
    <col min="1258" max="1258" width="43.33203125" style="4" customWidth="1"/>
    <col min="1259" max="1260" width="11" style="4" customWidth="1"/>
    <col min="1261" max="1261" width="13.5546875" style="4" customWidth="1"/>
    <col min="1262" max="1262" width="14.33203125" style="4" customWidth="1"/>
    <col min="1263" max="1263" width="13.5546875" style="4" customWidth="1"/>
    <col min="1264" max="1264" width="13.6640625" style="4" customWidth="1"/>
    <col min="1265" max="1265" width="14.109375" style="4" customWidth="1"/>
    <col min="1266" max="1266" width="9.44140625" style="4" customWidth="1"/>
    <col min="1267" max="1269" width="0" style="4" hidden="1" customWidth="1"/>
    <col min="1270" max="1270" width="15.33203125" style="4" customWidth="1"/>
    <col min="1271" max="1271" width="16.33203125" style="4" customWidth="1"/>
    <col min="1272" max="1513" width="9.109375" style="4"/>
    <col min="1514" max="1514" width="43.33203125" style="4" customWidth="1"/>
    <col min="1515" max="1516" width="11" style="4" customWidth="1"/>
    <col min="1517" max="1517" width="13.5546875" style="4" customWidth="1"/>
    <col min="1518" max="1518" width="14.33203125" style="4" customWidth="1"/>
    <col min="1519" max="1519" width="13.5546875" style="4" customWidth="1"/>
    <col min="1520" max="1520" width="13.6640625" style="4" customWidth="1"/>
    <col min="1521" max="1521" width="14.109375" style="4" customWidth="1"/>
    <col min="1522" max="1522" width="9.44140625" style="4" customWidth="1"/>
    <col min="1523" max="1525" width="0" style="4" hidden="1" customWidth="1"/>
    <col min="1526" max="1526" width="15.33203125" style="4" customWidth="1"/>
    <col min="1527" max="1527" width="16.33203125" style="4" customWidth="1"/>
    <col min="1528" max="1769" width="9.109375" style="4"/>
    <col min="1770" max="1770" width="43.33203125" style="4" customWidth="1"/>
    <col min="1771" max="1772" width="11" style="4" customWidth="1"/>
    <col min="1773" max="1773" width="13.5546875" style="4" customWidth="1"/>
    <col min="1774" max="1774" width="14.33203125" style="4" customWidth="1"/>
    <col min="1775" max="1775" width="13.5546875" style="4" customWidth="1"/>
    <col min="1776" max="1776" width="13.6640625" style="4" customWidth="1"/>
    <col min="1777" max="1777" width="14.109375" style="4" customWidth="1"/>
    <col min="1778" max="1778" width="9.44140625" style="4" customWidth="1"/>
    <col min="1779" max="1781" width="0" style="4" hidden="1" customWidth="1"/>
    <col min="1782" max="1782" width="15.33203125" style="4" customWidth="1"/>
    <col min="1783" max="1783" width="16.33203125" style="4" customWidth="1"/>
    <col min="1784" max="2025" width="9.109375" style="4"/>
    <col min="2026" max="2026" width="43.33203125" style="4" customWidth="1"/>
    <col min="2027" max="2028" width="11" style="4" customWidth="1"/>
    <col min="2029" max="2029" width="13.5546875" style="4" customWidth="1"/>
    <col min="2030" max="2030" width="14.33203125" style="4" customWidth="1"/>
    <col min="2031" max="2031" width="13.5546875" style="4" customWidth="1"/>
    <col min="2032" max="2032" width="13.6640625" style="4" customWidth="1"/>
    <col min="2033" max="2033" width="14.109375" style="4" customWidth="1"/>
    <col min="2034" max="2034" width="9.44140625" style="4" customWidth="1"/>
    <col min="2035" max="2037" width="0" style="4" hidden="1" customWidth="1"/>
    <col min="2038" max="2038" width="15.33203125" style="4" customWidth="1"/>
    <col min="2039" max="2039" width="16.33203125" style="4" customWidth="1"/>
    <col min="2040" max="2281" width="9.109375" style="4"/>
    <col min="2282" max="2282" width="43.33203125" style="4" customWidth="1"/>
    <col min="2283" max="2284" width="11" style="4" customWidth="1"/>
    <col min="2285" max="2285" width="13.5546875" style="4" customWidth="1"/>
    <col min="2286" max="2286" width="14.33203125" style="4" customWidth="1"/>
    <col min="2287" max="2287" width="13.5546875" style="4" customWidth="1"/>
    <col min="2288" max="2288" width="13.6640625" style="4" customWidth="1"/>
    <col min="2289" max="2289" width="14.109375" style="4" customWidth="1"/>
    <col min="2290" max="2290" width="9.44140625" style="4" customWidth="1"/>
    <col min="2291" max="2293" width="0" style="4" hidden="1" customWidth="1"/>
    <col min="2294" max="2294" width="15.33203125" style="4" customWidth="1"/>
    <col min="2295" max="2295" width="16.33203125" style="4" customWidth="1"/>
    <col min="2296" max="2537" width="9.109375" style="4"/>
    <col min="2538" max="2538" width="43.33203125" style="4" customWidth="1"/>
    <col min="2539" max="2540" width="11" style="4" customWidth="1"/>
    <col min="2541" max="2541" width="13.5546875" style="4" customWidth="1"/>
    <col min="2542" max="2542" width="14.33203125" style="4" customWidth="1"/>
    <col min="2543" max="2543" width="13.5546875" style="4" customWidth="1"/>
    <col min="2544" max="2544" width="13.6640625" style="4" customWidth="1"/>
    <col min="2545" max="2545" width="14.109375" style="4" customWidth="1"/>
    <col min="2546" max="2546" width="9.44140625" style="4" customWidth="1"/>
    <col min="2547" max="2549" width="0" style="4" hidden="1" customWidth="1"/>
    <col min="2550" max="2550" width="15.33203125" style="4" customWidth="1"/>
    <col min="2551" max="2551" width="16.33203125" style="4" customWidth="1"/>
    <col min="2552" max="2793" width="9.109375" style="4"/>
    <col min="2794" max="2794" width="43.33203125" style="4" customWidth="1"/>
    <col min="2795" max="2796" width="11" style="4" customWidth="1"/>
    <col min="2797" max="2797" width="13.5546875" style="4" customWidth="1"/>
    <col min="2798" max="2798" width="14.33203125" style="4" customWidth="1"/>
    <col min="2799" max="2799" width="13.5546875" style="4" customWidth="1"/>
    <col min="2800" max="2800" width="13.6640625" style="4" customWidth="1"/>
    <col min="2801" max="2801" width="14.109375" style="4" customWidth="1"/>
    <col min="2802" max="2802" width="9.44140625" style="4" customWidth="1"/>
    <col min="2803" max="2805" width="0" style="4" hidden="1" customWidth="1"/>
    <col min="2806" max="2806" width="15.33203125" style="4" customWidth="1"/>
    <col min="2807" max="2807" width="16.33203125" style="4" customWidth="1"/>
    <col min="2808" max="3049" width="9.109375" style="4"/>
    <col min="3050" max="3050" width="43.33203125" style="4" customWidth="1"/>
    <col min="3051" max="3052" width="11" style="4" customWidth="1"/>
    <col min="3053" max="3053" width="13.5546875" style="4" customWidth="1"/>
    <col min="3054" max="3054" width="14.33203125" style="4" customWidth="1"/>
    <col min="3055" max="3055" width="13.5546875" style="4" customWidth="1"/>
    <col min="3056" max="3056" width="13.6640625" style="4" customWidth="1"/>
    <col min="3057" max="3057" width="14.109375" style="4" customWidth="1"/>
    <col min="3058" max="3058" width="9.44140625" style="4" customWidth="1"/>
    <col min="3059" max="3061" width="0" style="4" hidden="1" customWidth="1"/>
    <col min="3062" max="3062" width="15.33203125" style="4" customWidth="1"/>
    <col min="3063" max="3063" width="16.33203125" style="4" customWidth="1"/>
    <col min="3064" max="3305" width="9.109375" style="4"/>
    <col min="3306" max="3306" width="43.33203125" style="4" customWidth="1"/>
    <col min="3307" max="3308" width="11" style="4" customWidth="1"/>
    <col min="3309" max="3309" width="13.5546875" style="4" customWidth="1"/>
    <col min="3310" max="3310" width="14.33203125" style="4" customWidth="1"/>
    <col min="3311" max="3311" width="13.5546875" style="4" customWidth="1"/>
    <col min="3312" max="3312" width="13.6640625" style="4" customWidth="1"/>
    <col min="3313" max="3313" width="14.109375" style="4" customWidth="1"/>
    <col min="3314" max="3314" width="9.44140625" style="4" customWidth="1"/>
    <col min="3315" max="3317" width="0" style="4" hidden="1" customWidth="1"/>
    <col min="3318" max="3318" width="15.33203125" style="4" customWidth="1"/>
    <col min="3319" max="3319" width="16.33203125" style="4" customWidth="1"/>
    <col min="3320" max="3561" width="9.109375" style="4"/>
    <col min="3562" max="3562" width="43.33203125" style="4" customWidth="1"/>
    <col min="3563" max="3564" width="11" style="4" customWidth="1"/>
    <col min="3565" max="3565" width="13.5546875" style="4" customWidth="1"/>
    <col min="3566" max="3566" width="14.33203125" style="4" customWidth="1"/>
    <col min="3567" max="3567" width="13.5546875" style="4" customWidth="1"/>
    <col min="3568" max="3568" width="13.6640625" style="4" customWidth="1"/>
    <col min="3569" max="3569" width="14.109375" style="4" customWidth="1"/>
    <col min="3570" max="3570" width="9.44140625" style="4" customWidth="1"/>
    <col min="3571" max="3573" width="0" style="4" hidden="1" customWidth="1"/>
    <col min="3574" max="3574" width="15.33203125" style="4" customWidth="1"/>
    <col min="3575" max="3575" width="16.33203125" style="4" customWidth="1"/>
    <col min="3576" max="3817" width="9.109375" style="4"/>
    <col min="3818" max="3818" width="43.33203125" style="4" customWidth="1"/>
    <col min="3819" max="3820" width="11" style="4" customWidth="1"/>
    <col min="3821" max="3821" width="13.5546875" style="4" customWidth="1"/>
    <col min="3822" max="3822" width="14.33203125" style="4" customWidth="1"/>
    <col min="3823" max="3823" width="13.5546875" style="4" customWidth="1"/>
    <col min="3824" max="3824" width="13.6640625" style="4" customWidth="1"/>
    <col min="3825" max="3825" width="14.109375" style="4" customWidth="1"/>
    <col min="3826" max="3826" width="9.44140625" style="4" customWidth="1"/>
    <col min="3827" max="3829" width="0" style="4" hidden="1" customWidth="1"/>
    <col min="3830" max="3830" width="15.33203125" style="4" customWidth="1"/>
    <col min="3831" max="3831" width="16.33203125" style="4" customWidth="1"/>
    <col min="3832" max="4073" width="9.109375" style="4"/>
    <col min="4074" max="4074" width="43.33203125" style="4" customWidth="1"/>
    <col min="4075" max="4076" width="11" style="4" customWidth="1"/>
    <col min="4077" max="4077" width="13.5546875" style="4" customWidth="1"/>
    <col min="4078" max="4078" width="14.33203125" style="4" customWidth="1"/>
    <col min="4079" max="4079" width="13.5546875" style="4" customWidth="1"/>
    <col min="4080" max="4080" width="13.6640625" style="4" customWidth="1"/>
    <col min="4081" max="4081" width="14.109375" style="4" customWidth="1"/>
    <col min="4082" max="4082" width="9.44140625" style="4" customWidth="1"/>
    <col min="4083" max="4085" width="0" style="4" hidden="1" customWidth="1"/>
    <col min="4086" max="4086" width="15.33203125" style="4" customWidth="1"/>
    <col min="4087" max="4087" width="16.33203125" style="4" customWidth="1"/>
    <col min="4088" max="4329" width="9.109375" style="4"/>
    <col min="4330" max="4330" width="43.33203125" style="4" customWidth="1"/>
    <col min="4331" max="4332" width="11" style="4" customWidth="1"/>
    <col min="4333" max="4333" width="13.5546875" style="4" customWidth="1"/>
    <col min="4334" max="4334" width="14.33203125" style="4" customWidth="1"/>
    <col min="4335" max="4335" width="13.5546875" style="4" customWidth="1"/>
    <col min="4336" max="4336" width="13.6640625" style="4" customWidth="1"/>
    <col min="4337" max="4337" width="14.109375" style="4" customWidth="1"/>
    <col min="4338" max="4338" width="9.44140625" style="4" customWidth="1"/>
    <col min="4339" max="4341" width="0" style="4" hidden="1" customWidth="1"/>
    <col min="4342" max="4342" width="15.33203125" style="4" customWidth="1"/>
    <col min="4343" max="4343" width="16.33203125" style="4" customWidth="1"/>
    <col min="4344" max="4585" width="9.109375" style="4"/>
    <col min="4586" max="4586" width="43.33203125" style="4" customWidth="1"/>
    <col min="4587" max="4588" width="11" style="4" customWidth="1"/>
    <col min="4589" max="4589" width="13.5546875" style="4" customWidth="1"/>
    <col min="4590" max="4590" width="14.33203125" style="4" customWidth="1"/>
    <col min="4591" max="4591" width="13.5546875" style="4" customWidth="1"/>
    <col min="4592" max="4592" width="13.6640625" style="4" customWidth="1"/>
    <col min="4593" max="4593" width="14.109375" style="4" customWidth="1"/>
    <col min="4594" max="4594" width="9.44140625" style="4" customWidth="1"/>
    <col min="4595" max="4597" width="0" style="4" hidden="1" customWidth="1"/>
    <col min="4598" max="4598" width="15.33203125" style="4" customWidth="1"/>
    <col min="4599" max="4599" width="16.33203125" style="4" customWidth="1"/>
    <col min="4600" max="4841" width="9.109375" style="4"/>
    <col min="4842" max="4842" width="43.33203125" style="4" customWidth="1"/>
    <col min="4843" max="4844" width="11" style="4" customWidth="1"/>
    <col min="4845" max="4845" width="13.5546875" style="4" customWidth="1"/>
    <col min="4846" max="4846" width="14.33203125" style="4" customWidth="1"/>
    <col min="4847" max="4847" width="13.5546875" style="4" customWidth="1"/>
    <col min="4848" max="4848" width="13.6640625" style="4" customWidth="1"/>
    <col min="4849" max="4849" width="14.109375" style="4" customWidth="1"/>
    <col min="4850" max="4850" width="9.44140625" style="4" customWidth="1"/>
    <col min="4851" max="4853" width="0" style="4" hidden="1" customWidth="1"/>
    <col min="4854" max="4854" width="15.33203125" style="4" customWidth="1"/>
    <col min="4855" max="4855" width="16.33203125" style="4" customWidth="1"/>
    <col min="4856" max="5097" width="9.109375" style="4"/>
    <col min="5098" max="5098" width="43.33203125" style="4" customWidth="1"/>
    <col min="5099" max="5100" width="11" style="4" customWidth="1"/>
    <col min="5101" max="5101" width="13.5546875" style="4" customWidth="1"/>
    <col min="5102" max="5102" width="14.33203125" style="4" customWidth="1"/>
    <col min="5103" max="5103" width="13.5546875" style="4" customWidth="1"/>
    <col min="5104" max="5104" width="13.6640625" style="4" customWidth="1"/>
    <col min="5105" max="5105" width="14.109375" style="4" customWidth="1"/>
    <col min="5106" max="5106" width="9.44140625" style="4" customWidth="1"/>
    <col min="5107" max="5109" width="0" style="4" hidden="1" customWidth="1"/>
    <col min="5110" max="5110" width="15.33203125" style="4" customWidth="1"/>
    <col min="5111" max="5111" width="16.33203125" style="4" customWidth="1"/>
    <col min="5112" max="5353" width="9.109375" style="4"/>
    <col min="5354" max="5354" width="43.33203125" style="4" customWidth="1"/>
    <col min="5355" max="5356" width="11" style="4" customWidth="1"/>
    <col min="5357" max="5357" width="13.5546875" style="4" customWidth="1"/>
    <col min="5358" max="5358" width="14.33203125" style="4" customWidth="1"/>
    <col min="5359" max="5359" width="13.5546875" style="4" customWidth="1"/>
    <col min="5360" max="5360" width="13.6640625" style="4" customWidth="1"/>
    <col min="5361" max="5361" width="14.109375" style="4" customWidth="1"/>
    <col min="5362" max="5362" width="9.44140625" style="4" customWidth="1"/>
    <col min="5363" max="5365" width="0" style="4" hidden="1" customWidth="1"/>
    <col min="5366" max="5366" width="15.33203125" style="4" customWidth="1"/>
    <col min="5367" max="5367" width="16.33203125" style="4" customWidth="1"/>
    <col min="5368" max="5609" width="9.109375" style="4"/>
    <col min="5610" max="5610" width="43.33203125" style="4" customWidth="1"/>
    <col min="5611" max="5612" width="11" style="4" customWidth="1"/>
    <col min="5613" max="5613" width="13.5546875" style="4" customWidth="1"/>
    <col min="5614" max="5614" width="14.33203125" style="4" customWidth="1"/>
    <col min="5615" max="5615" width="13.5546875" style="4" customWidth="1"/>
    <col min="5616" max="5616" width="13.6640625" style="4" customWidth="1"/>
    <col min="5617" max="5617" width="14.109375" style="4" customWidth="1"/>
    <col min="5618" max="5618" width="9.44140625" style="4" customWidth="1"/>
    <col min="5619" max="5621" width="0" style="4" hidden="1" customWidth="1"/>
    <col min="5622" max="5622" width="15.33203125" style="4" customWidth="1"/>
    <col min="5623" max="5623" width="16.33203125" style="4" customWidth="1"/>
    <col min="5624" max="5865" width="9.109375" style="4"/>
    <col min="5866" max="5866" width="43.33203125" style="4" customWidth="1"/>
    <col min="5867" max="5868" width="11" style="4" customWidth="1"/>
    <col min="5869" max="5869" width="13.5546875" style="4" customWidth="1"/>
    <col min="5870" max="5870" width="14.33203125" style="4" customWidth="1"/>
    <col min="5871" max="5871" width="13.5546875" style="4" customWidth="1"/>
    <col min="5872" max="5872" width="13.6640625" style="4" customWidth="1"/>
    <col min="5873" max="5873" width="14.109375" style="4" customWidth="1"/>
    <col min="5874" max="5874" width="9.44140625" style="4" customWidth="1"/>
    <col min="5875" max="5877" width="0" style="4" hidden="1" customWidth="1"/>
    <col min="5878" max="5878" width="15.33203125" style="4" customWidth="1"/>
    <col min="5879" max="5879" width="16.33203125" style="4" customWidth="1"/>
    <col min="5880" max="6121" width="9.109375" style="4"/>
    <col min="6122" max="6122" width="43.33203125" style="4" customWidth="1"/>
    <col min="6123" max="6124" width="11" style="4" customWidth="1"/>
    <col min="6125" max="6125" width="13.5546875" style="4" customWidth="1"/>
    <col min="6126" max="6126" width="14.33203125" style="4" customWidth="1"/>
    <col min="6127" max="6127" width="13.5546875" style="4" customWidth="1"/>
    <col min="6128" max="6128" width="13.6640625" style="4" customWidth="1"/>
    <col min="6129" max="6129" width="14.109375" style="4" customWidth="1"/>
    <col min="6130" max="6130" width="9.44140625" style="4" customWidth="1"/>
    <col min="6131" max="6133" width="0" style="4" hidden="1" customWidth="1"/>
    <col min="6134" max="6134" width="15.33203125" style="4" customWidth="1"/>
    <col min="6135" max="6135" width="16.33203125" style="4" customWidth="1"/>
    <col min="6136" max="6377" width="9.109375" style="4"/>
    <col min="6378" max="6378" width="43.33203125" style="4" customWidth="1"/>
    <col min="6379" max="6380" width="11" style="4" customWidth="1"/>
    <col min="6381" max="6381" width="13.5546875" style="4" customWidth="1"/>
    <col min="6382" max="6382" width="14.33203125" style="4" customWidth="1"/>
    <col min="6383" max="6383" width="13.5546875" style="4" customWidth="1"/>
    <col min="6384" max="6384" width="13.6640625" style="4" customWidth="1"/>
    <col min="6385" max="6385" width="14.109375" style="4" customWidth="1"/>
    <col min="6386" max="6386" width="9.44140625" style="4" customWidth="1"/>
    <col min="6387" max="6389" width="0" style="4" hidden="1" customWidth="1"/>
    <col min="6390" max="6390" width="15.33203125" style="4" customWidth="1"/>
    <col min="6391" max="6391" width="16.33203125" style="4" customWidth="1"/>
    <col min="6392" max="6633" width="9.109375" style="4"/>
    <col min="6634" max="6634" width="43.33203125" style="4" customWidth="1"/>
    <col min="6635" max="6636" width="11" style="4" customWidth="1"/>
    <col min="6637" max="6637" width="13.5546875" style="4" customWidth="1"/>
    <col min="6638" max="6638" width="14.33203125" style="4" customWidth="1"/>
    <col min="6639" max="6639" width="13.5546875" style="4" customWidth="1"/>
    <col min="6640" max="6640" width="13.6640625" style="4" customWidth="1"/>
    <col min="6641" max="6641" width="14.109375" style="4" customWidth="1"/>
    <col min="6642" max="6642" width="9.44140625" style="4" customWidth="1"/>
    <col min="6643" max="6645" width="0" style="4" hidden="1" customWidth="1"/>
    <col min="6646" max="6646" width="15.33203125" style="4" customWidth="1"/>
    <col min="6647" max="6647" width="16.33203125" style="4" customWidth="1"/>
    <col min="6648" max="6889" width="9.109375" style="4"/>
    <col min="6890" max="6890" width="43.33203125" style="4" customWidth="1"/>
    <col min="6891" max="6892" width="11" style="4" customWidth="1"/>
    <col min="6893" max="6893" width="13.5546875" style="4" customWidth="1"/>
    <col min="6894" max="6894" width="14.33203125" style="4" customWidth="1"/>
    <col min="6895" max="6895" width="13.5546875" style="4" customWidth="1"/>
    <col min="6896" max="6896" width="13.6640625" style="4" customWidth="1"/>
    <col min="6897" max="6897" width="14.109375" style="4" customWidth="1"/>
    <col min="6898" max="6898" width="9.44140625" style="4" customWidth="1"/>
    <col min="6899" max="6901" width="0" style="4" hidden="1" customWidth="1"/>
    <col min="6902" max="6902" width="15.33203125" style="4" customWidth="1"/>
    <col min="6903" max="6903" width="16.33203125" style="4" customWidth="1"/>
    <col min="6904" max="7145" width="9.109375" style="4"/>
    <col min="7146" max="7146" width="43.33203125" style="4" customWidth="1"/>
    <col min="7147" max="7148" width="11" style="4" customWidth="1"/>
    <col min="7149" max="7149" width="13.5546875" style="4" customWidth="1"/>
    <col min="7150" max="7150" width="14.33203125" style="4" customWidth="1"/>
    <col min="7151" max="7151" width="13.5546875" style="4" customWidth="1"/>
    <col min="7152" max="7152" width="13.6640625" style="4" customWidth="1"/>
    <col min="7153" max="7153" width="14.109375" style="4" customWidth="1"/>
    <col min="7154" max="7154" width="9.44140625" style="4" customWidth="1"/>
    <col min="7155" max="7157" width="0" style="4" hidden="1" customWidth="1"/>
    <col min="7158" max="7158" width="15.33203125" style="4" customWidth="1"/>
    <col min="7159" max="7159" width="16.33203125" style="4" customWidth="1"/>
    <col min="7160" max="7401" width="9.109375" style="4"/>
    <col min="7402" max="7402" width="43.33203125" style="4" customWidth="1"/>
    <col min="7403" max="7404" width="11" style="4" customWidth="1"/>
    <col min="7405" max="7405" width="13.5546875" style="4" customWidth="1"/>
    <col min="7406" max="7406" width="14.33203125" style="4" customWidth="1"/>
    <col min="7407" max="7407" width="13.5546875" style="4" customWidth="1"/>
    <col min="7408" max="7408" width="13.6640625" style="4" customWidth="1"/>
    <col min="7409" max="7409" width="14.109375" style="4" customWidth="1"/>
    <col min="7410" max="7410" width="9.44140625" style="4" customWidth="1"/>
    <col min="7411" max="7413" width="0" style="4" hidden="1" customWidth="1"/>
    <col min="7414" max="7414" width="15.33203125" style="4" customWidth="1"/>
    <col min="7415" max="7415" width="16.33203125" style="4" customWidth="1"/>
    <col min="7416" max="7657" width="9.109375" style="4"/>
    <col min="7658" max="7658" width="43.33203125" style="4" customWidth="1"/>
    <col min="7659" max="7660" width="11" style="4" customWidth="1"/>
    <col min="7661" max="7661" width="13.5546875" style="4" customWidth="1"/>
    <col min="7662" max="7662" width="14.33203125" style="4" customWidth="1"/>
    <col min="7663" max="7663" width="13.5546875" style="4" customWidth="1"/>
    <col min="7664" max="7664" width="13.6640625" style="4" customWidth="1"/>
    <col min="7665" max="7665" width="14.109375" style="4" customWidth="1"/>
    <col min="7666" max="7666" width="9.44140625" style="4" customWidth="1"/>
    <col min="7667" max="7669" width="0" style="4" hidden="1" customWidth="1"/>
    <col min="7670" max="7670" width="15.33203125" style="4" customWidth="1"/>
    <col min="7671" max="7671" width="16.33203125" style="4" customWidth="1"/>
    <col min="7672" max="7913" width="9.109375" style="4"/>
    <col min="7914" max="7914" width="43.33203125" style="4" customWidth="1"/>
    <col min="7915" max="7916" width="11" style="4" customWidth="1"/>
    <col min="7917" max="7917" width="13.5546875" style="4" customWidth="1"/>
    <col min="7918" max="7918" width="14.33203125" style="4" customWidth="1"/>
    <col min="7919" max="7919" width="13.5546875" style="4" customWidth="1"/>
    <col min="7920" max="7920" width="13.6640625" style="4" customWidth="1"/>
    <col min="7921" max="7921" width="14.109375" style="4" customWidth="1"/>
    <col min="7922" max="7922" width="9.44140625" style="4" customWidth="1"/>
    <col min="7923" max="7925" width="0" style="4" hidden="1" customWidth="1"/>
    <col min="7926" max="7926" width="15.33203125" style="4" customWidth="1"/>
    <col min="7927" max="7927" width="16.33203125" style="4" customWidth="1"/>
    <col min="7928" max="8169" width="9.109375" style="4"/>
    <col min="8170" max="8170" width="43.33203125" style="4" customWidth="1"/>
    <col min="8171" max="8172" width="11" style="4" customWidth="1"/>
    <col min="8173" max="8173" width="13.5546875" style="4" customWidth="1"/>
    <col min="8174" max="8174" width="14.33203125" style="4" customWidth="1"/>
    <col min="8175" max="8175" width="13.5546875" style="4" customWidth="1"/>
    <col min="8176" max="8176" width="13.6640625" style="4" customWidth="1"/>
    <col min="8177" max="8177" width="14.109375" style="4" customWidth="1"/>
    <col min="8178" max="8178" width="9.44140625" style="4" customWidth="1"/>
    <col min="8179" max="8181" width="0" style="4" hidden="1" customWidth="1"/>
    <col min="8182" max="8182" width="15.33203125" style="4" customWidth="1"/>
    <col min="8183" max="8183" width="16.33203125" style="4" customWidth="1"/>
    <col min="8184" max="8425" width="9.109375" style="4"/>
    <col min="8426" max="8426" width="43.33203125" style="4" customWidth="1"/>
    <col min="8427" max="8428" width="11" style="4" customWidth="1"/>
    <col min="8429" max="8429" width="13.5546875" style="4" customWidth="1"/>
    <col min="8430" max="8430" width="14.33203125" style="4" customWidth="1"/>
    <col min="8431" max="8431" width="13.5546875" style="4" customWidth="1"/>
    <col min="8432" max="8432" width="13.6640625" style="4" customWidth="1"/>
    <col min="8433" max="8433" width="14.109375" style="4" customWidth="1"/>
    <col min="8434" max="8434" width="9.44140625" style="4" customWidth="1"/>
    <col min="8435" max="8437" width="0" style="4" hidden="1" customWidth="1"/>
    <col min="8438" max="8438" width="15.33203125" style="4" customWidth="1"/>
    <col min="8439" max="8439" width="16.33203125" style="4" customWidth="1"/>
    <col min="8440" max="8681" width="9.109375" style="4"/>
    <col min="8682" max="8682" width="43.33203125" style="4" customWidth="1"/>
    <col min="8683" max="8684" width="11" style="4" customWidth="1"/>
    <col min="8685" max="8685" width="13.5546875" style="4" customWidth="1"/>
    <col min="8686" max="8686" width="14.33203125" style="4" customWidth="1"/>
    <col min="8687" max="8687" width="13.5546875" style="4" customWidth="1"/>
    <col min="8688" max="8688" width="13.6640625" style="4" customWidth="1"/>
    <col min="8689" max="8689" width="14.109375" style="4" customWidth="1"/>
    <col min="8690" max="8690" width="9.44140625" style="4" customWidth="1"/>
    <col min="8691" max="8693" width="0" style="4" hidden="1" customWidth="1"/>
    <col min="8694" max="8694" width="15.33203125" style="4" customWidth="1"/>
    <col min="8695" max="8695" width="16.33203125" style="4" customWidth="1"/>
    <col min="8696" max="8937" width="9.109375" style="4"/>
    <col min="8938" max="8938" width="43.33203125" style="4" customWidth="1"/>
    <col min="8939" max="8940" width="11" style="4" customWidth="1"/>
    <col min="8941" max="8941" width="13.5546875" style="4" customWidth="1"/>
    <col min="8942" max="8942" width="14.33203125" style="4" customWidth="1"/>
    <col min="8943" max="8943" width="13.5546875" style="4" customWidth="1"/>
    <col min="8944" max="8944" width="13.6640625" style="4" customWidth="1"/>
    <col min="8945" max="8945" width="14.109375" style="4" customWidth="1"/>
    <col min="8946" max="8946" width="9.44140625" style="4" customWidth="1"/>
    <col min="8947" max="8949" width="0" style="4" hidden="1" customWidth="1"/>
    <col min="8950" max="8950" width="15.33203125" style="4" customWidth="1"/>
    <col min="8951" max="8951" width="16.33203125" style="4" customWidth="1"/>
    <col min="8952" max="9193" width="9.109375" style="4"/>
    <col min="9194" max="9194" width="43.33203125" style="4" customWidth="1"/>
    <col min="9195" max="9196" width="11" style="4" customWidth="1"/>
    <col min="9197" max="9197" width="13.5546875" style="4" customWidth="1"/>
    <col min="9198" max="9198" width="14.33203125" style="4" customWidth="1"/>
    <col min="9199" max="9199" width="13.5546875" style="4" customWidth="1"/>
    <col min="9200" max="9200" width="13.6640625" style="4" customWidth="1"/>
    <col min="9201" max="9201" width="14.109375" style="4" customWidth="1"/>
    <col min="9202" max="9202" width="9.44140625" style="4" customWidth="1"/>
    <col min="9203" max="9205" width="0" style="4" hidden="1" customWidth="1"/>
    <col min="9206" max="9206" width="15.33203125" style="4" customWidth="1"/>
    <col min="9207" max="9207" width="16.33203125" style="4" customWidth="1"/>
    <col min="9208" max="9449" width="9.109375" style="4"/>
    <col min="9450" max="9450" width="43.33203125" style="4" customWidth="1"/>
    <col min="9451" max="9452" width="11" style="4" customWidth="1"/>
    <col min="9453" max="9453" width="13.5546875" style="4" customWidth="1"/>
    <col min="9454" max="9454" width="14.33203125" style="4" customWidth="1"/>
    <col min="9455" max="9455" width="13.5546875" style="4" customWidth="1"/>
    <col min="9456" max="9456" width="13.6640625" style="4" customWidth="1"/>
    <col min="9457" max="9457" width="14.109375" style="4" customWidth="1"/>
    <col min="9458" max="9458" width="9.44140625" style="4" customWidth="1"/>
    <col min="9459" max="9461" width="0" style="4" hidden="1" customWidth="1"/>
    <col min="9462" max="9462" width="15.33203125" style="4" customWidth="1"/>
    <col min="9463" max="9463" width="16.33203125" style="4" customWidth="1"/>
    <col min="9464" max="9705" width="9.109375" style="4"/>
    <col min="9706" max="9706" width="43.33203125" style="4" customWidth="1"/>
    <col min="9707" max="9708" width="11" style="4" customWidth="1"/>
    <col min="9709" max="9709" width="13.5546875" style="4" customWidth="1"/>
    <col min="9710" max="9710" width="14.33203125" style="4" customWidth="1"/>
    <col min="9711" max="9711" width="13.5546875" style="4" customWidth="1"/>
    <col min="9712" max="9712" width="13.6640625" style="4" customWidth="1"/>
    <col min="9713" max="9713" width="14.109375" style="4" customWidth="1"/>
    <col min="9714" max="9714" width="9.44140625" style="4" customWidth="1"/>
    <col min="9715" max="9717" width="0" style="4" hidden="1" customWidth="1"/>
    <col min="9718" max="9718" width="15.33203125" style="4" customWidth="1"/>
    <col min="9719" max="9719" width="16.33203125" style="4" customWidth="1"/>
    <col min="9720" max="9961" width="9.109375" style="4"/>
    <col min="9962" max="9962" width="43.33203125" style="4" customWidth="1"/>
    <col min="9963" max="9964" width="11" style="4" customWidth="1"/>
    <col min="9965" max="9965" width="13.5546875" style="4" customWidth="1"/>
    <col min="9966" max="9966" width="14.33203125" style="4" customWidth="1"/>
    <col min="9967" max="9967" width="13.5546875" style="4" customWidth="1"/>
    <col min="9968" max="9968" width="13.6640625" style="4" customWidth="1"/>
    <col min="9969" max="9969" width="14.109375" style="4" customWidth="1"/>
    <col min="9970" max="9970" width="9.44140625" style="4" customWidth="1"/>
    <col min="9971" max="9973" width="0" style="4" hidden="1" customWidth="1"/>
    <col min="9974" max="9974" width="15.33203125" style="4" customWidth="1"/>
    <col min="9975" max="9975" width="16.33203125" style="4" customWidth="1"/>
    <col min="9976" max="10217" width="9.109375" style="4"/>
    <col min="10218" max="10218" width="43.33203125" style="4" customWidth="1"/>
    <col min="10219" max="10220" width="11" style="4" customWidth="1"/>
    <col min="10221" max="10221" width="13.5546875" style="4" customWidth="1"/>
    <col min="10222" max="10222" width="14.33203125" style="4" customWidth="1"/>
    <col min="10223" max="10223" width="13.5546875" style="4" customWidth="1"/>
    <col min="10224" max="10224" width="13.6640625" style="4" customWidth="1"/>
    <col min="10225" max="10225" width="14.109375" style="4" customWidth="1"/>
    <col min="10226" max="10226" width="9.44140625" style="4" customWidth="1"/>
    <col min="10227" max="10229" width="0" style="4" hidden="1" customWidth="1"/>
    <col min="10230" max="10230" width="15.33203125" style="4" customWidth="1"/>
    <col min="10231" max="10231" width="16.33203125" style="4" customWidth="1"/>
    <col min="10232" max="10473" width="9.109375" style="4"/>
    <col min="10474" max="10474" width="43.33203125" style="4" customWidth="1"/>
    <col min="10475" max="10476" width="11" style="4" customWidth="1"/>
    <col min="10477" max="10477" width="13.5546875" style="4" customWidth="1"/>
    <col min="10478" max="10478" width="14.33203125" style="4" customWidth="1"/>
    <col min="10479" max="10479" width="13.5546875" style="4" customWidth="1"/>
    <col min="10480" max="10480" width="13.6640625" style="4" customWidth="1"/>
    <col min="10481" max="10481" width="14.109375" style="4" customWidth="1"/>
    <col min="10482" max="10482" width="9.44140625" style="4" customWidth="1"/>
    <col min="10483" max="10485" width="0" style="4" hidden="1" customWidth="1"/>
    <col min="10486" max="10486" width="15.33203125" style="4" customWidth="1"/>
    <col min="10487" max="10487" width="16.33203125" style="4" customWidth="1"/>
    <col min="10488" max="10729" width="9.109375" style="4"/>
    <col min="10730" max="10730" width="43.33203125" style="4" customWidth="1"/>
    <col min="10731" max="10732" width="11" style="4" customWidth="1"/>
    <col min="10733" max="10733" width="13.5546875" style="4" customWidth="1"/>
    <col min="10734" max="10734" width="14.33203125" style="4" customWidth="1"/>
    <col min="10735" max="10735" width="13.5546875" style="4" customWidth="1"/>
    <col min="10736" max="10736" width="13.6640625" style="4" customWidth="1"/>
    <col min="10737" max="10737" width="14.109375" style="4" customWidth="1"/>
    <col min="10738" max="10738" width="9.44140625" style="4" customWidth="1"/>
    <col min="10739" max="10741" width="0" style="4" hidden="1" customWidth="1"/>
    <col min="10742" max="10742" width="15.33203125" style="4" customWidth="1"/>
    <col min="10743" max="10743" width="16.33203125" style="4" customWidth="1"/>
    <col min="10744" max="10985" width="9.109375" style="4"/>
    <col min="10986" max="10986" width="43.33203125" style="4" customWidth="1"/>
    <col min="10987" max="10988" width="11" style="4" customWidth="1"/>
    <col min="10989" max="10989" width="13.5546875" style="4" customWidth="1"/>
    <col min="10990" max="10990" width="14.33203125" style="4" customWidth="1"/>
    <col min="10991" max="10991" width="13.5546875" style="4" customWidth="1"/>
    <col min="10992" max="10992" width="13.6640625" style="4" customWidth="1"/>
    <col min="10993" max="10993" width="14.109375" style="4" customWidth="1"/>
    <col min="10994" max="10994" width="9.44140625" style="4" customWidth="1"/>
    <col min="10995" max="10997" width="0" style="4" hidden="1" customWidth="1"/>
    <col min="10998" max="10998" width="15.33203125" style="4" customWidth="1"/>
    <col min="10999" max="10999" width="16.33203125" style="4" customWidth="1"/>
    <col min="11000" max="11241" width="9.109375" style="4"/>
    <col min="11242" max="11242" width="43.33203125" style="4" customWidth="1"/>
    <col min="11243" max="11244" width="11" style="4" customWidth="1"/>
    <col min="11245" max="11245" width="13.5546875" style="4" customWidth="1"/>
    <col min="11246" max="11246" width="14.33203125" style="4" customWidth="1"/>
    <col min="11247" max="11247" width="13.5546875" style="4" customWidth="1"/>
    <col min="11248" max="11248" width="13.6640625" style="4" customWidth="1"/>
    <col min="11249" max="11249" width="14.109375" style="4" customWidth="1"/>
    <col min="11250" max="11250" width="9.44140625" style="4" customWidth="1"/>
    <col min="11251" max="11253" width="0" style="4" hidden="1" customWidth="1"/>
    <col min="11254" max="11254" width="15.33203125" style="4" customWidth="1"/>
    <col min="11255" max="11255" width="16.33203125" style="4" customWidth="1"/>
    <col min="11256" max="11497" width="9.109375" style="4"/>
    <col min="11498" max="11498" width="43.33203125" style="4" customWidth="1"/>
    <col min="11499" max="11500" width="11" style="4" customWidth="1"/>
    <col min="11501" max="11501" width="13.5546875" style="4" customWidth="1"/>
    <col min="11502" max="11502" width="14.33203125" style="4" customWidth="1"/>
    <col min="11503" max="11503" width="13.5546875" style="4" customWidth="1"/>
    <col min="11504" max="11504" width="13.6640625" style="4" customWidth="1"/>
    <col min="11505" max="11505" width="14.109375" style="4" customWidth="1"/>
    <col min="11506" max="11506" width="9.44140625" style="4" customWidth="1"/>
    <col min="11507" max="11509" width="0" style="4" hidden="1" customWidth="1"/>
    <col min="11510" max="11510" width="15.33203125" style="4" customWidth="1"/>
    <col min="11511" max="11511" width="16.33203125" style="4" customWidth="1"/>
    <col min="11512" max="11753" width="9.109375" style="4"/>
    <col min="11754" max="11754" width="43.33203125" style="4" customWidth="1"/>
    <col min="11755" max="11756" width="11" style="4" customWidth="1"/>
    <col min="11757" max="11757" width="13.5546875" style="4" customWidth="1"/>
    <col min="11758" max="11758" width="14.33203125" style="4" customWidth="1"/>
    <col min="11759" max="11759" width="13.5546875" style="4" customWidth="1"/>
    <col min="11760" max="11760" width="13.6640625" style="4" customWidth="1"/>
    <col min="11761" max="11761" width="14.109375" style="4" customWidth="1"/>
    <col min="11762" max="11762" width="9.44140625" style="4" customWidth="1"/>
    <col min="11763" max="11765" width="0" style="4" hidden="1" customWidth="1"/>
    <col min="11766" max="11766" width="15.33203125" style="4" customWidth="1"/>
    <col min="11767" max="11767" width="16.33203125" style="4" customWidth="1"/>
    <col min="11768" max="12009" width="9.109375" style="4"/>
    <col min="12010" max="12010" width="43.33203125" style="4" customWidth="1"/>
    <col min="12011" max="12012" width="11" style="4" customWidth="1"/>
    <col min="12013" max="12013" width="13.5546875" style="4" customWidth="1"/>
    <col min="12014" max="12014" width="14.33203125" style="4" customWidth="1"/>
    <col min="12015" max="12015" width="13.5546875" style="4" customWidth="1"/>
    <col min="12016" max="12016" width="13.6640625" style="4" customWidth="1"/>
    <col min="12017" max="12017" width="14.109375" style="4" customWidth="1"/>
    <col min="12018" max="12018" width="9.44140625" style="4" customWidth="1"/>
    <col min="12019" max="12021" width="0" style="4" hidden="1" customWidth="1"/>
    <col min="12022" max="12022" width="15.33203125" style="4" customWidth="1"/>
    <col min="12023" max="12023" width="16.33203125" style="4" customWidth="1"/>
    <col min="12024" max="12265" width="9.109375" style="4"/>
    <col min="12266" max="12266" width="43.33203125" style="4" customWidth="1"/>
    <col min="12267" max="12268" width="11" style="4" customWidth="1"/>
    <col min="12269" max="12269" width="13.5546875" style="4" customWidth="1"/>
    <col min="12270" max="12270" width="14.33203125" style="4" customWidth="1"/>
    <col min="12271" max="12271" width="13.5546875" style="4" customWidth="1"/>
    <col min="12272" max="12272" width="13.6640625" style="4" customWidth="1"/>
    <col min="12273" max="12273" width="14.109375" style="4" customWidth="1"/>
    <col min="12274" max="12274" width="9.44140625" style="4" customWidth="1"/>
    <col min="12275" max="12277" width="0" style="4" hidden="1" customWidth="1"/>
    <col min="12278" max="12278" width="15.33203125" style="4" customWidth="1"/>
    <col min="12279" max="12279" width="16.33203125" style="4" customWidth="1"/>
    <col min="12280" max="12521" width="9.109375" style="4"/>
    <col min="12522" max="12522" width="43.33203125" style="4" customWidth="1"/>
    <col min="12523" max="12524" width="11" style="4" customWidth="1"/>
    <col min="12525" max="12525" width="13.5546875" style="4" customWidth="1"/>
    <col min="12526" max="12526" width="14.33203125" style="4" customWidth="1"/>
    <col min="12527" max="12527" width="13.5546875" style="4" customWidth="1"/>
    <col min="12528" max="12528" width="13.6640625" style="4" customWidth="1"/>
    <col min="12529" max="12529" width="14.109375" style="4" customWidth="1"/>
    <col min="12530" max="12530" width="9.44140625" style="4" customWidth="1"/>
    <col min="12531" max="12533" width="0" style="4" hidden="1" customWidth="1"/>
    <col min="12534" max="12534" width="15.33203125" style="4" customWidth="1"/>
    <col min="12535" max="12535" width="16.33203125" style="4" customWidth="1"/>
    <col min="12536" max="12777" width="9.109375" style="4"/>
    <col min="12778" max="12778" width="43.33203125" style="4" customWidth="1"/>
    <col min="12779" max="12780" width="11" style="4" customWidth="1"/>
    <col min="12781" max="12781" width="13.5546875" style="4" customWidth="1"/>
    <col min="12782" max="12782" width="14.33203125" style="4" customWidth="1"/>
    <col min="12783" max="12783" width="13.5546875" style="4" customWidth="1"/>
    <col min="12784" max="12784" width="13.6640625" style="4" customWidth="1"/>
    <col min="12785" max="12785" width="14.109375" style="4" customWidth="1"/>
    <col min="12786" max="12786" width="9.44140625" style="4" customWidth="1"/>
    <col min="12787" max="12789" width="0" style="4" hidden="1" customWidth="1"/>
    <col min="12790" max="12790" width="15.33203125" style="4" customWidth="1"/>
    <col min="12791" max="12791" width="16.33203125" style="4" customWidth="1"/>
    <col min="12792" max="13033" width="9.109375" style="4"/>
    <col min="13034" max="13034" width="43.33203125" style="4" customWidth="1"/>
    <col min="13035" max="13036" width="11" style="4" customWidth="1"/>
    <col min="13037" max="13037" width="13.5546875" style="4" customWidth="1"/>
    <col min="13038" max="13038" width="14.33203125" style="4" customWidth="1"/>
    <col min="13039" max="13039" width="13.5546875" style="4" customWidth="1"/>
    <col min="13040" max="13040" width="13.6640625" style="4" customWidth="1"/>
    <col min="13041" max="13041" width="14.109375" style="4" customWidth="1"/>
    <col min="13042" max="13042" width="9.44140625" style="4" customWidth="1"/>
    <col min="13043" max="13045" width="0" style="4" hidden="1" customWidth="1"/>
    <col min="13046" max="13046" width="15.33203125" style="4" customWidth="1"/>
    <col min="13047" max="13047" width="16.33203125" style="4" customWidth="1"/>
    <col min="13048" max="13289" width="9.109375" style="4"/>
    <col min="13290" max="13290" width="43.33203125" style="4" customWidth="1"/>
    <col min="13291" max="13292" width="11" style="4" customWidth="1"/>
    <col min="13293" max="13293" width="13.5546875" style="4" customWidth="1"/>
    <col min="13294" max="13294" width="14.33203125" style="4" customWidth="1"/>
    <col min="13295" max="13295" width="13.5546875" style="4" customWidth="1"/>
    <col min="13296" max="13296" width="13.6640625" style="4" customWidth="1"/>
    <col min="13297" max="13297" width="14.109375" style="4" customWidth="1"/>
    <col min="13298" max="13298" width="9.44140625" style="4" customWidth="1"/>
    <col min="13299" max="13301" width="0" style="4" hidden="1" customWidth="1"/>
    <col min="13302" max="13302" width="15.33203125" style="4" customWidth="1"/>
    <col min="13303" max="13303" width="16.33203125" style="4" customWidth="1"/>
    <col min="13304" max="13545" width="9.109375" style="4"/>
    <col min="13546" max="13546" width="43.33203125" style="4" customWidth="1"/>
    <col min="13547" max="13548" width="11" style="4" customWidth="1"/>
    <col min="13549" max="13549" width="13.5546875" style="4" customWidth="1"/>
    <col min="13550" max="13550" width="14.33203125" style="4" customWidth="1"/>
    <col min="13551" max="13551" width="13.5546875" style="4" customWidth="1"/>
    <col min="13552" max="13552" width="13.6640625" style="4" customWidth="1"/>
    <col min="13553" max="13553" width="14.109375" style="4" customWidth="1"/>
    <col min="13554" max="13554" width="9.44140625" style="4" customWidth="1"/>
    <col min="13555" max="13557" width="0" style="4" hidden="1" customWidth="1"/>
    <col min="13558" max="13558" width="15.33203125" style="4" customWidth="1"/>
    <col min="13559" max="13559" width="16.33203125" style="4" customWidth="1"/>
    <col min="13560" max="13801" width="9.109375" style="4"/>
    <col min="13802" max="13802" width="43.33203125" style="4" customWidth="1"/>
    <col min="13803" max="13804" width="11" style="4" customWidth="1"/>
    <col min="13805" max="13805" width="13.5546875" style="4" customWidth="1"/>
    <col min="13806" max="13806" width="14.33203125" style="4" customWidth="1"/>
    <col min="13807" max="13807" width="13.5546875" style="4" customWidth="1"/>
    <col min="13808" max="13808" width="13.6640625" style="4" customWidth="1"/>
    <col min="13809" max="13809" width="14.109375" style="4" customWidth="1"/>
    <col min="13810" max="13810" width="9.44140625" style="4" customWidth="1"/>
    <col min="13811" max="13813" width="0" style="4" hidden="1" customWidth="1"/>
    <col min="13814" max="13814" width="15.33203125" style="4" customWidth="1"/>
    <col min="13815" max="13815" width="16.33203125" style="4" customWidth="1"/>
    <col min="13816" max="14057" width="9.109375" style="4"/>
    <col min="14058" max="14058" width="43.33203125" style="4" customWidth="1"/>
    <col min="14059" max="14060" width="11" style="4" customWidth="1"/>
    <col min="14061" max="14061" width="13.5546875" style="4" customWidth="1"/>
    <col min="14062" max="14062" width="14.33203125" style="4" customWidth="1"/>
    <col min="14063" max="14063" width="13.5546875" style="4" customWidth="1"/>
    <col min="14064" max="14064" width="13.6640625" style="4" customWidth="1"/>
    <col min="14065" max="14065" width="14.109375" style="4" customWidth="1"/>
    <col min="14066" max="14066" width="9.44140625" style="4" customWidth="1"/>
    <col min="14067" max="14069" width="0" style="4" hidden="1" customWidth="1"/>
    <col min="14070" max="14070" width="15.33203125" style="4" customWidth="1"/>
    <col min="14071" max="14071" width="16.33203125" style="4" customWidth="1"/>
    <col min="14072" max="14313" width="9.109375" style="4"/>
    <col min="14314" max="14314" width="43.33203125" style="4" customWidth="1"/>
    <col min="14315" max="14316" width="11" style="4" customWidth="1"/>
    <col min="14317" max="14317" width="13.5546875" style="4" customWidth="1"/>
    <col min="14318" max="14318" width="14.33203125" style="4" customWidth="1"/>
    <col min="14319" max="14319" width="13.5546875" style="4" customWidth="1"/>
    <col min="14320" max="14320" width="13.6640625" style="4" customWidth="1"/>
    <col min="14321" max="14321" width="14.109375" style="4" customWidth="1"/>
    <col min="14322" max="14322" width="9.44140625" style="4" customWidth="1"/>
    <col min="14323" max="14325" width="0" style="4" hidden="1" customWidth="1"/>
    <col min="14326" max="14326" width="15.33203125" style="4" customWidth="1"/>
    <col min="14327" max="14327" width="16.33203125" style="4" customWidth="1"/>
    <col min="14328" max="14569" width="9.109375" style="4"/>
    <col min="14570" max="14570" width="43.33203125" style="4" customWidth="1"/>
    <col min="14571" max="14572" width="11" style="4" customWidth="1"/>
    <col min="14573" max="14573" width="13.5546875" style="4" customWidth="1"/>
    <col min="14574" max="14574" width="14.33203125" style="4" customWidth="1"/>
    <col min="14575" max="14575" width="13.5546875" style="4" customWidth="1"/>
    <col min="14576" max="14576" width="13.6640625" style="4" customWidth="1"/>
    <col min="14577" max="14577" width="14.109375" style="4" customWidth="1"/>
    <col min="14578" max="14578" width="9.44140625" style="4" customWidth="1"/>
    <col min="14579" max="14581" width="0" style="4" hidden="1" customWidth="1"/>
    <col min="14582" max="14582" width="15.33203125" style="4" customWidth="1"/>
    <col min="14583" max="14583" width="16.33203125" style="4" customWidth="1"/>
    <col min="14584" max="14825" width="9.109375" style="4"/>
    <col min="14826" max="14826" width="43.33203125" style="4" customWidth="1"/>
    <col min="14827" max="14828" width="11" style="4" customWidth="1"/>
    <col min="14829" max="14829" width="13.5546875" style="4" customWidth="1"/>
    <col min="14830" max="14830" width="14.33203125" style="4" customWidth="1"/>
    <col min="14831" max="14831" width="13.5546875" style="4" customWidth="1"/>
    <col min="14832" max="14832" width="13.6640625" style="4" customWidth="1"/>
    <col min="14833" max="14833" width="14.109375" style="4" customWidth="1"/>
    <col min="14834" max="14834" width="9.44140625" style="4" customWidth="1"/>
    <col min="14835" max="14837" width="0" style="4" hidden="1" customWidth="1"/>
    <col min="14838" max="14838" width="15.33203125" style="4" customWidth="1"/>
    <col min="14839" max="14839" width="16.33203125" style="4" customWidth="1"/>
    <col min="14840" max="15081" width="9.109375" style="4"/>
    <col min="15082" max="15082" width="43.33203125" style="4" customWidth="1"/>
    <col min="15083" max="15084" width="11" style="4" customWidth="1"/>
    <col min="15085" max="15085" width="13.5546875" style="4" customWidth="1"/>
    <col min="15086" max="15086" width="14.33203125" style="4" customWidth="1"/>
    <col min="15087" max="15087" width="13.5546875" style="4" customWidth="1"/>
    <col min="15088" max="15088" width="13.6640625" style="4" customWidth="1"/>
    <col min="15089" max="15089" width="14.109375" style="4" customWidth="1"/>
    <col min="15090" max="15090" width="9.44140625" style="4" customWidth="1"/>
    <col min="15091" max="15093" width="0" style="4" hidden="1" customWidth="1"/>
    <col min="15094" max="15094" width="15.33203125" style="4" customWidth="1"/>
    <col min="15095" max="15095" width="16.33203125" style="4" customWidth="1"/>
    <col min="15096" max="15337" width="9.109375" style="4"/>
    <col min="15338" max="15338" width="43.33203125" style="4" customWidth="1"/>
    <col min="15339" max="15340" width="11" style="4" customWidth="1"/>
    <col min="15341" max="15341" width="13.5546875" style="4" customWidth="1"/>
    <col min="15342" max="15342" width="14.33203125" style="4" customWidth="1"/>
    <col min="15343" max="15343" width="13.5546875" style="4" customWidth="1"/>
    <col min="15344" max="15344" width="13.6640625" style="4" customWidth="1"/>
    <col min="15345" max="15345" width="14.109375" style="4" customWidth="1"/>
    <col min="15346" max="15346" width="9.44140625" style="4" customWidth="1"/>
    <col min="15347" max="15349" width="0" style="4" hidden="1" customWidth="1"/>
    <col min="15350" max="15350" width="15.33203125" style="4" customWidth="1"/>
    <col min="15351" max="15351" width="16.33203125" style="4" customWidth="1"/>
    <col min="15352" max="15593" width="9.109375" style="4"/>
    <col min="15594" max="15594" width="43.33203125" style="4" customWidth="1"/>
    <col min="15595" max="15596" width="11" style="4" customWidth="1"/>
    <col min="15597" max="15597" width="13.5546875" style="4" customWidth="1"/>
    <col min="15598" max="15598" width="14.33203125" style="4" customWidth="1"/>
    <col min="15599" max="15599" width="13.5546875" style="4" customWidth="1"/>
    <col min="15600" max="15600" width="13.6640625" style="4" customWidth="1"/>
    <col min="15601" max="15601" width="14.109375" style="4" customWidth="1"/>
    <col min="15602" max="15602" width="9.44140625" style="4" customWidth="1"/>
    <col min="15603" max="15605" width="0" style="4" hidden="1" customWidth="1"/>
    <col min="15606" max="15606" width="15.33203125" style="4" customWidth="1"/>
    <col min="15607" max="15607" width="16.33203125" style="4" customWidth="1"/>
    <col min="15608" max="15849" width="9.109375" style="4"/>
    <col min="15850" max="15850" width="43.33203125" style="4" customWidth="1"/>
    <col min="15851" max="15852" width="11" style="4" customWidth="1"/>
    <col min="15853" max="15853" width="13.5546875" style="4" customWidth="1"/>
    <col min="15854" max="15854" width="14.33203125" style="4" customWidth="1"/>
    <col min="15855" max="15855" width="13.5546875" style="4" customWidth="1"/>
    <col min="15856" max="15856" width="13.6640625" style="4" customWidth="1"/>
    <col min="15857" max="15857" width="14.109375" style="4" customWidth="1"/>
    <col min="15858" max="15858" width="9.44140625" style="4" customWidth="1"/>
    <col min="15859" max="15861" width="0" style="4" hidden="1" customWidth="1"/>
    <col min="15862" max="15862" width="15.33203125" style="4" customWidth="1"/>
    <col min="15863" max="15863" width="16.33203125" style="4" customWidth="1"/>
    <col min="15864" max="16105" width="9.109375" style="4"/>
    <col min="16106" max="16106" width="43.33203125" style="4" customWidth="1"/>
    <col min="16107" max="16108" width="11" style="4" customWidth="1"/>
    <col min="16109" max="16109" width="13.5546875" style="4" customWidth="1"/>
    <col min="16110" max="16110" width="14.33203125" style="4" customWidth="1"/>
    <col min="16111" max="16111" width="13.5546875" style="4" customWidth="1"/>
    <col min="16112" max="16112" width="13.6640625" style="4" customWidth="1"/>
    <col min="16113" max="16113" width="14.109375" style="4" customWidth="1"/>
    <col min="16114" max="16114" width="9.44140625" style="4" customWidth="1"/>
    <col min="16115" max="16117" width="0" style="4" hidden="1" customWidth="1"/>
    <col min="16118" max="16118" width="15.33203125" style="4" customWidth="1"/>
    <col min="16119" max="16119" width="16.33203125" style="4" customWidth="1"/>
    <col min="16120" max="16384" width="9.109375" style="4"/>
  </cols>
  <sheetData>
    <row r="1" spans="1:4">
      <c r="A1" s="1"/>
      <c r="B1" s="2"/>
    </row>
    <row r="2" spans="1:4">
      <c r="A2" s="1"/>
      <c r="C2" s="57"/>
      <c r="D2" s="3"/>
    </row>
    <row r="3" spans="1:4">
      <c r="A3" s="1"/>
      <c r="B3" s="2"/>
      <c r="C3" s="57"/>
      <c r="D3" s="3"/>
    </row>
    <row r="4" spans="1:4">
      <c r="A4" s="1"/>
      <c r="B4" s="2"/>
      <c r="C4" s="57"/>
      <c r="D4" s="3"/>
    </row>
    <row r="5" spans="1:4">
      <c r="A5" s="1"/>
      <c r="B5" s="2"/>
    </row>
    <row r="6" spans="1:4">
      <c r="A6" s="1"/>
      <c r="B6" s="2"/>
    </row>
    <row r="7" spans="1:4" ht="15.6">
      <c r="A7" s="1"/>
      <c r="B7" s="2"/>
      <c r="C7" s="79" t="s">
        <v>116</v>
      </c>
      <c r="D7" s="79"/>
    </row>
    <row r="8" spans="1:4">
      <c r="A8" s="1"/>
      <c r="B8" s="2"/>
      <c r="C8" s="57"/>
      <c r="D8" s="3"/>
    </row>
    <row r="9" spans="1:4" s="5" customFormat="1" ht="17.25" customHeight="1">
      <c r="A9" s="80" t="s">
        <v>117</v>
      </c>
      <c r="B9" s="80"/>
      <c r="C9" s="80"/>
      <c r="D9" s="80"/>
    </row>
    <row r="10" spans="1:4" ht="32.25" customHeight="1">
      <c r="A10" s="80" t="s">
        <v>180</v>
      </c>
      <c r="B10" s="80"/>
      <c r="C10" s="80"/>
      <c r="D10" s="80"/>
    </row>
    <row r="11" spans="1:4" ht="21.75" customHeight="1">
      <c r="A11" s="80" t="s">
        <v>183</v>
      </c>
      <c r="B11" s="80"/>
      <c r="C11" s="80"/>
      <c r="D11" s="80"/>
    </row>
    <row r="12" spans="1:4" ht="14.25" customHeight="1">
      <c r="A12" s="60"/>
      <c r="B12" s="60"/>
      <c r="C12" s="60"/>
      <c r="D12" s="60"/>
    </row>
    <row r="13" spans="1:4" ht="21.75" customHeight="1">
      <c r="A13" s="6"/>
      <c r="D13" s="52" t="s">
        <v>118</v>
      </c>
    </row>
    <row r="14" spans="1:4" ht="27.75" customHeight="1">
      <c r="A14" s="81" t="s">
        <v>68</v>
      </c>
      <c r="B14" s="9" t="s">
        <v>119</v>
      </c>
      <c r="C14" s="82" t="s">
        <v>120</v>
      </c>
      <c r="D14" s="84" t="s">
        <v>179</v>
      </c>
    </row>
    <row r="15" spans="1:4" ht="27" customHeight="1">
      <c r="A15" s="81"/>
      <c r="B15" s="9" t="s">
        <v>121</v>
      </c>
      <c r="C15" s="83"/>
      <c r="D15" s="84"/>
    </row>
    <row r="16" spans="1:4" s="14" customFormat="1" ht="25.5" customHeight="1">
      <c r="A16" s="10" t="s">
        <v>107</v>
      </c>
      <c r="B16" s="11"/>
      <c r="C16" s="12"/>
      <c r="D16" s="13">
        <f>SUM(D17:D24)+D25+D27+D30</f>
        <v>374312</v>
      </c>
    </row>
    <row r="17" spans="1:4" ht="30" customHeight="1">
      <c r="A17" s="70" t="s">
        <v>122</v>
      </c>
      <c r="B17" s="15"/>
      <c r="C17" s="16" t="s">
        <v>123</v>
      </c>
      <c r="D17" s="17">
        <v>1</v>
      </c>
    </row>
    <row r="18" spans="1:4" ht="18.75" customHeight="1">
      <c r="A18" s="70" t="s">
        <v>124</v>
      </c>
      <c r="B18" s="15"/>
      <c r="C18" s="16" t="s">
        <v>125</v>
      </c>
      <c r="D18" s="17">
        <v>371200</v>
      </c>
    </row>
    <row r="19" spans="1:4" ht="20.25" customHeight="1">
      <c r="A19" s="70" t="s">
        <v>108</v>
      </c>
      <c r="B19" s="15"/>
      <c r="C19" s="16" t="s">
        <v>126</v>
      </c>
      <c r="D19" s="17">
        <v>2665</v>
      </c>
    </row>
    <row r="20" spans="1:4" ht="18" customHeight="1">
      <c r="A20" s="70" t="s">
        <v>69</v>
      </c>
      <c r="B20" s="15"/>
      <c r="C20" s="16" t="s">
        <v>127</v>
      </c>
      <c r="D20" s="17">
        <v>5</v>
      </c>
    </row>
    <row r="21" spans="1:4" ht="33.75" customHeight="1">
      <c r="A21" s="70" t="s">
        <v>70</v>
      </c>
      <c r="B21" s="18"/>
      <c r="C21" s="19" t="s">
        <v>128</v>
      </c>
      <c r="D21" s="17">
        <v>300</v>
      </c>
    </row>
    <row r="22" spans="1:4" ht="18" customHeight="1">
      <c r="A22" s="70" t="s">
        <v>71</v>
      </c>
      <c r="B22" s="15"/>
      <c r="C22" s="20" t="s">
        <v>129</v>
      </c>
      <c r="D22" s="17">
        <v>87</v>
      </c>
    </row>
    <row r="23" spans="1:4" ht="16.5" customHeight="1">
      <c r="A23" s="70" t="s">
        <v>72</v>
      </c>
      <c r="B23" s="15"/>
      <c r="C23" s="20" t="s">
        <v>130</v>
      </c>
      <c r="D23" s="17">
        <v>1</v>
      </c>
    </row>
    <row r="24" spans="1:4" ht="18" customHeight="1">
      <c r="A24" s="70" t="s">
        <v>109</v>
      </c>
      <c r="B24" s="15"/>
      <c r="C24" s="20" t="s">
        <v>131</v>
      </c>
      <c r="D24" s="17">
        <v>4</v>
      </c>
    </row>
    <row r="25" spans="1:4" s="24" customFormat="1" ht="18.75" customHeight="1">
      <c r="A25" s="68" t="s">
        <v>132</v>
      </c>
      <c r="B25" s="21"/>
      <c r="C25" s="22" t="s">
        <v>133</v>
      </c>
      <c r="D25" s="23">
        <f>SUM(D26)</f>
        <v>6</v>
      </c>
    </row>
    <row r="26" spans="1:4" customFormat="1" ht="48" customHeight="1">
      <c r="A26" s="70" t="s">
        <v>134</v>
      </c>
      <c r="B26" s="21"/>
      <c r="C26" s="25" t="s">
        <v>135</v>
      </c>
      <c r="D26" s="17">
        <v>6</v>
      </c>
    </row>
    <row r="27" spans="1:4" s="24" customFormat="1" ht="32.25" customHeight="1">
      <c r="A27" s="68" t="s">
        <v>136</v>
      </c>
      <c r="B27" s="21"/>
      <c r="C27" s="26" t="s">
        <v>137</v>
      </c>
      <c r="D27" s="23">
        <f>SUM(D28)</f>
        <v>26</v>
      </c>
    </row>
    <row r="28" spans="1:4" customFormat="1" ht="17.25" customHeight="1">
      <c r="A28" s="70" t="s">
        <v>138</v>
      </c>
      <c r="B28" s="21"/>
      <c r="C28" s="25" t="s">
        <v>139</v>
      </c>
      <c r="D28" s="17">
        <f>D29</f>
        <v>26</v>
      </c>
    </row>
    <row r="29" spans="1:4" customFormat="1" ht="22.5" customHeight="1">
      <c r="A29" s="70" t="s">
        <v>140</v>
      </c>
      <c r="B29" s="21"/>
      <c r="C29" s="25" t="s">
        <v>141</v>
      </c>
      <c r="D29" s="17">
        <v>26</v>
      </c>
    </row>
    <row r="30" spans="1:4" s="24" customFormat="1" ht="43.5" customHeight="1">
      <c r="A30" s="68" t="s">
        <v>142</v>
      </c>
      <c r="B30" s="21"/>
      <c r="C30" s="26" t="s">
        <v>143</v>
      </c>
      <c r="D30" s="23">
        <f>D31</f>
        <v>17</v>
      </c>
    </row>
    <row r="31" spans="1:4" customFormat="1" ht="17.25" customHeight="1">
      <c r="A31" s="70" t="s">
        <v>110</v>
      </c>
      <c r="B31" s="21"/>
      <c r="C31" s="25" t="s">
        <v>144</v>
      </c>
      <c r="D31" s="17">
        <v>17</v>
      </c>
    </row>
    <row r="32" spans="1:4" customFormat="1" ht="22.5" customHeight="1">
      <c r="A32" s="69" t="s">
        <v>145</v>
      </c>
      <c r="B32" s="15"/>
      <c r="C32" s="28" t="s">
        <v>146</v>
      </c>
      <c r="D32" s="27">
        <v>17</v>
      </c>
    </row>
    <row r="33" spans="1:4" s="14" customFormat="1" ht="15" customHeight="1">
      <c r="A33" s="87" t="s">
        <v>147</v>
      </c>
      <c r="B33" s="29" t="s">
        <v>30</v>
      </c>
      <c r="C33" s="89" t="s">
        <v>148</v>
      </c>
      <c r="D33" s="30">
        <f>D35+D37</f>
        <v>325446</v>
      </c>
    </row>
    <row r="34" spans="1:4" s="14" customFormat="1" ht="13.8">
      <c r="A34" s="88"/>
      <c r="B34" s="53" t="s">
        <v>31</v>
      </c>
      <c r="C34" s="86"/>
      <c r="D34" s="71">
        <f>D36+D38</f>
        <v>295055</v>
      </c>
    </row>
    <row r="35" spans="1:4" s="14" customFormat="1" ht="15" customHeight="1">
      <c r="A35" s="90" t="s">
        <v>73</v>
      </c>
      <c r="B35" s="58" t="s">
        <v>30</v>
      </c>
      <c r="C35" s="89" t="s">
        <v>74</v>
      </c>
      <c r="D35" s="54">
        <f>SUM(D39)</f>
        <v>231687</v>
      </c>
    </row>
    <row r="36" spans="1:4" s="14" customFormat="1" ht="13.8">
      <c r="A36" s="85"/>
      <c r="B36" s="59" t="s">
        <v>31</v>
      </c>
      <c r="C36" s="86"/>
      <c r="D36" s="55">
        <f>SUM(D40)</f>
        <v>234099</v>
      </c>
    </row>
    <row r="37" spans="1:4" s="14" customFormat="1" ht="15" customHeight="1">
      <c r="A37" s="91" t="s">
        <v>75</v>
      </c>
      <c r="B37" s="59" t="s">
        <v>30</v>
      </c>
      <c r="C37" s="86" t="s">
        <v>76</v>
      </c>
      <c r="D37" s="55">
        <f>SUM(D153)</f>
        <v>93759</v>
      </c>
    </row>
    <row r="38" spans="1:4" s="14" customFormat="1" ht="13.8">
      <c r="A38" s="91"/>
      <c r="B38" s="59" t="s">
        <v>31</v>
      </c>
      <c r="C38" s="86"/>
      <c r="D38" s="55">
        <f>SUM(D154)</f>
        <v>60956</v>
      </c>
    </row>
    <row r="39" spans="1:4" s="14" customFormat="1" ht="18" customHeight="1">
      <c r="A39" s="85" t="s">
        <v>77</v>
      </c>
      <c r="B39" s="59" t="s">
        <v>30</v>
      </c>
      <c r="C39" s="86" t="s">
        <v>74</v>
      </c>
      <c r="D39" s="55">
        <f>SUM(D41+D73+D133+D139+D147)</f>
        <v>231687</v>
      </c>
    </row>
    <row r="40" spans="1:4" s="14" customFormat="1" ht="16.5" customHeight="1">
      <c r="A40" s="85"/>
      <c r="B40" s="59" t="s">
        <v>31</v>
      </c>
      <c r="C40" s="86"/>
      <c r="D40" s="55">
        <f>SUM(D42+D74+D134+D140+D148)</f>
        <v>234099</v>
      </c>
    </row>
    <row r="41" spans="1:4" s="14" customFormat="1" ht="16.5" customHeight="1">
      <c r="A41" s="85" t="s">
        <v>149</v>
      </c>
      <c r="B41" s="59" t="s">
        <v>30</v>
      </c>
      <c r="C41" s="86" t="s">
        <v>45</v>
      </c>
      <c r="D41" s="55">
        <f>SUM(D43+D55+D59)</f>
        <v>152906</v>
      </c>
    </row>
    <row r="42" spans="1:4" s="14" customFormat="1" ht="15.75" customHeight="1">
      <c r="A42" s="85"/>
      <c r="B42" s="59" t="s">
        <v>31</v>
      </c>
      <c r="C42" s="86"/>
      <c r="D42" s="55">
        <f>SUM(D44+D56+D60)</f>
        <v>152906</v>
      </c>
    </row>
    <row r="43" spans="1:4" s="32" customFormat="1">
      <c r="A43" s="85" t="s">
        <v>78</v>
      </c>
      <c r="B43" s="62" t="s">
        <v>30</v>
      </c>
      <c r="C43" s="86" t="s">
        <v>46</v>
      </c>
      <c r="D43" s="35">
        <f>SUM(D45+D47+D49+D51+D53)</f>
        <v>148358</v>
      </c>
    </row>
    <row r="44" spans="1:4" s="32" customFormat="1" ht="15.75" customHeight="1">
      <c r="A44" s="85"/>
      <c r="B44" s="62" t="s">
        <v>31</v>
      </c>
      <c r="C44" s="86"/>
      <c r="D44" s="35">
        <f>SUM(D46+D48+D50+D52+D54)</f>
        <v>148358</v>
      </c>
    </row>
    <row r="45" spans="1:4" ht="13.5" customHeight="1">
      <c r="A45" s="97" t="s">
        <v>48</v>
      </c>
      <c r="B45" s="59" t="s">
        <v>30</v>
      </c>
      <c r="C45" s="94" t="s">
        <v>47</v>
      </c>
      <c r="D45" s="56">
        <v>131450</v>
      </c>
    </row>
    <row r="46" spans="1:4" ht="15.75" customHeight="1">
      <c r="A46" s="97"/>
      <c r="B46" s="59" t="s">
        <v>31</v>
      </c>
      <c r="C46" s="94"/>
      <c r="D46" s="56">
        <v>131450</v>
      </c>
    </row>
    <row r="47" spans="1:4" ht="15.75" customHeight="1">
      <c r="A47" s="98" t="s">
        <v>150</v>
      </c>
      <c r="B47" s="59" t="s">
        <v>30</v>
      </c>
      <c r="C47" s="94" t="s">
        <v>49</v>
      </c>
      <c r="D47" s="56">
        <v>238</v>
      </c>
    </row>
    <row r="48" spans="1:4" ht="15.75" customHeight="1">
      <c r="A48" s="98"/>
      <c r="B48" s="59" t="s">
        <v>31</v>
      </c>
      <c r="C48" s="94"/>
      <c r="D48" s="56">
        <v>238</v>
      </c>
    </row>
    <row r="49" spans="1:4">
      <c r="A49" s="92" t="s">
        <v>50</v>
      </c>
      <c r="B49" s="74" t="s">
        <v>30</v>
      </c>
      <c r="C49" s="94" t="s">
        <v>51</v>
      </c>
      <c r="D49" s="17">
        <v>10516</v>
      </c>
    </row>
    <row r="50" spans="1:4" ht="15" customHeight="1">
      <c r="A50" s="93"/>
      <c r="B50" s="75" t="s">
        <v>31</v>
      </c>
      <c r="C50" s="95"/>
      <c r="D50" s="73">
        <v>10516</v>
      </c>
    </row>
    <row r="51" spans="1:4">
      <c r="A51" s="96" t="s">
        <v>151</v>
      </c>
      <c r="B51" s="58" t="s">
        <v>30</v>
      </c>
      <c r="C51" s="94" t="s">
        <v>52</v>
      </c>
      <c r="D51" s="17">
        <v>2899</v>
      </c>
    </row>
    <row r="52" spans="1:4" ht="15.75" customHeight="1">
      <c r="A52" s="92"/>
      <c r="B52" s="59" t="s">
        <v>31</v>
      </c>
      <c r="C52" s="94"/>
      <c r="D52" s="56">
        <v>2899</v>
      </c>
    </row>
    <row r="53" spans="1:4">
      <c r="A53" s="97" t="s">
        <v>79</v>
      </c>
      <c r="B53" s="59" t="s">
        <v>30</v>
      </c>
      <c r="C53" s="94" t="s">
        <v>53</v>
      </c>
      <c r="D53" s="56">
        <v>3255</v>
      </c>
    </row>
    <row r="54" spans="1:4" ht="15.75" customHeight="1">
      <c r="A54" s="97"/>
      <c r="B54" s="59" t="s">
        <v>31</v>
      </c>
      <c r="C54" s="94"/>
      <c r="D54" s="56">
        <v>3255</v>
      </c>
    </row>
    <row r="55" spans="1:4" s="32" customFormat="1">
      <c r="A55" s="100" t="s">
        <v>152</v>
      </c>
      <c r="B55" s="62" t="s">
        <v>30</v>
      </c>
      <c r="C55" s="86" t="s">
        <v>54</v>
      </c>
      <c r="D55" s="31">
        <f>D57</f>
        <v>1044</v>
      </c>
    </row>
    <row r="56" spans="1:4" s="32" customFormat="1" ht="15.75" customHeight="1">
      <c r="A56" s="100"/>
      <c r="B56" s="62" t="s">
        <v>31</v>
      </c>
      <c r="C56" s="86"/>
      <c r="D56" s="31">
        <f>D58</f>
        <v>1044</v>
      </c>
    </row>
    <row r="57" spans="1:4" s="33" customFormat="1" ht="14.25" customHeight="1">
      <c r="A57" s="101" t="s">
        <v>80</v>
      </c>
      <c r="B57" s="63" t="s">
        <v>30</v>
      </c>
      <c r="C57" s="102" t="s">
        <v>55</v>
      </c>
      <c r="D57" s="17">
        <v>1044</v>
      </c>
    </row>
    <row r="58" spans="1:4" s="33" customFormat="1" ht="13.5" customHeight="1">
      <c r="A58" s="101"/>
      <c r="B58" s="63" t="s">
        <v>31</v>
      </c>
      <c r="C58" s="102"/>
      <c r="D58" s="17">
        <v>1044</v>
      </c>
    </row>
    <row r="59" spans="1:4" s="32" customFormat="1">
      <c r="A59" s="100" t="s">
        <v>81</v>
      </c>
      <c r="B59" s="62" t="s">
        <v>30</v>
      </c>
      <c r="C59" s="86" t="s">
        <v>56</v>
      </c>
      <c r="D59" s="31">
        <f>SUM(D61+D63+D65+D67+D69+D71)</f>
        <v>3504</v>
      </c>
    </row>
    <row r="60" spans="1:4" s="32" customFormat="1" ht="15.75" customHeight="1">
      <c r="A60" s="100"/>
      <c r="B60" s="62" t="s">
        <v>31</v>
      </c>
      <c r="C60" s="86"/>
      <c r="D60" s="31">
        <f>SUM(D62+D64+D66+D68+D70+D72)</f>
        <v>3504</v>
      </c>
    </row>
    <row r="61" spans="1:4">
      <c r="A61" s="92" t="s">
        <v>58</v>
      </c>
      <c r="B61" s="59" t="s">
        <v>30</v>
      </c>
      <c r="C61" s="94" t="s">
        <v>57</v>
      </c>
      <c r="D61" s="17">
        <v>59</v>
      </c>
    </row>
    <row r="62" spans="1:4" ht="15.75" customHeight="1">
      <c r="A62" s="92"/>
      <c r="B62" s="59" t="s">
        <v>31</v>
      </c>
      <c r="C62" s="94"/>
      <c r="D62" s="17">
        <v>59</v>
      </c>
    </row>
    <row r="63" spans="1:4">
      <c r="A63" s="92" t="s">
        <v>59</v>
      </c>
      <c r="B63" s="59" t="s">
        <v>30</v>
      </c>
      <c r="C63" s="94" t="s">
        <v>60</v>
      </c>
      <c r="D63" s="17">
        <v>2</v>
      </c>
    </row>
    <row r="64" spans="1:4" ht="15.75" customHeight="1">
      <c r="A64" s="92"/>
      <c r="B64" s="59" t="s">
        <v>31</v>
      </c>
      <c r="C64" s="94"/>
      <c r="D64" s="17">
        <v>2</v>
      </c>
    </row>
    <row r="65" spans="1:4" ht="13.5" customHeight="1">
      <c r="A65" s="99" t="s">
        <v>62</v>
      </c>
      <c r="B65" s="59" t="s">
        <v>30</v>
      </c>
      <c r="C65" s="94" t="s">
        <v>61</v>
      </c>
      <c r="D65" s="17">
        <v>20</v>
      </c>
    </row>
    <row r="66" spans="1:4" ht="15.75" customHeight="1">
      <c r="A66" s="99"/>
      <c r="B66" s="59" t="s">
        <v>31</v>
      </c>
      <c r="C66" s="94"/>
      <c r="D66" s="17">
        <v>20</v>
      </c>
    </row>
    <row r="67" spans="1:4" ht="15" customHeight="1">
      <c r="A67" s="99" t="s">
        <v>66</v>
      </c>
      <c r="B67" s="59" t="s">
        <v>30</v>
      </c>
      <c r="C67" s="94" t="s">
        <v>63</v>
      </c>
      <c r="D67" s="17">
        <v>1</v>
      </c>
    </row>
    <row r="68" spans="1:4" ht="15" customHeight="1">
      <c r="A68" s="99"/>
      <c r="B68" s="59" t="s">
        <v>31</v>
      </c>
      <c r="C68" s="94"/>
      <c r="D68" s="17">
        <v>1</v>
      </c>
    </row>
    <row r="69" spans="1:4" ht="14.25" customHeight="1">
      <c r="A69" s="99" t="s">
        <v>67</v>
      </c>
      <c r="B69" s="59" t="s">
        <v>30</v>
      </c>
      <c r="C69" s="94" t="s">
        <v>64</v>
      </c>
      <c r="D69" s="17">
        <v>4</v>
      </c>
    </row>
    <row r="70" spans="1:4" ht="14.25" customHeight="1">
      <c r="A70" s="99"/>
      <c r="B70" s="59" t="s">
        <v>31</v>
      </c>
      <c r="C70" s="94"/>
      <c r="D70" s="17">
        <v>4</v>
      </c>
    </row>
    <row r="71" spans="1:4" ht="14.25" customHeight="1">
      <c r="A71" s="104" t="s">
        <v>153</v>
      </c>
      <c r="B71" s="59" t="s">
        <v>30</v>
      </c>
      <c r="C71" s="94" t="s">
        <v>65</v>
      </c>
      <c r="D71" s="17">
        <v>3418</v>
      </c>
    </row>
    <row r="72" spans="1:4" ht="14.25" customHeight="1">
      <c r="A72" s="104"/>
      <c r="B72" s="59" t="s">
        <v>31</v>
      </c>
      <c r="C72" s="94"/>
      <c r="D72" s="17">
        <v>3418</v>
      </c>
    </row>
    <row r="73" spans="1:4" s="14" customFormat="1" ht="18" customHeight="1">
      <c r="A73" s="100" t="s">
        <v>82</v>
      </c>
      <c r="B73" s="59" t="s">
        <v>30</v>
      </c>
      <c r="C73" s="86" t="s">
        <v>0</v>
      </c>
      <c r="D73" s="31">
        <f>D75+D97+D99+D103+D109+D111+D113+D115+D117+D119</f>
        <v>68385</v>
      </c>
    </row>
    <row r="74" spans="1:4" s="14" customFormat="1" ht="18" customHeight="1">
      <c r="A74" s="100"/>
      <c r="B74" s="59" t="s">
        <v>31</v>
      </c>
      <c r="C74" s="86"/>
      <c r="D74" s="31">
        <f>D76+D98+D100+D104+D110+D112+D114+D116+D118+D120</f>
        <v>70797</v>
      </c>
    </row>
    <row r="75" spans="1:4" s="32" customFormat="1">
      <c r="A75" s="100" t="s">
        <v>83</v>
      </c>
      <c r="B75" s="62" t="s">
        <v>30</v>
      </c>
      <c r="C75" s="86" t="s">
        <v>1</v>
      </c>
      <c r="D75" s="31">
        <f>SUM(D77+D79+D81+D83+D85+D87+D89+D91+D93+D95)</f>
        <v>32462</v>
      </c>
    </row>
    <row r="76" spans="1:4" s="32" customFormat="1" ht="15.75" customHeight="1">
      <c r="A76" s="100"/>
      <c r="B76" s="62" t="s">
        <v>31</v>
      </c>
      <c r="C76" s="86"/>
      <c r="D76" s="31">
        <f>SUM(D78+D80+D82+D84+D86+D88+D90+D92+D94+D96)</f>
        <v>34303</v>
      </c>
    </row>
    <row r="77" spans="1:4">
      <c r="A77" s="103" t="s">
        <v>32</v>
      </c>
      <c r="B77" s="59" t="s">
        <v>30</v>
      </c>
      <c r="C77" s="94" t="s">
        <v>2</v>
      </c>
      <c r="D77" s="17">
        <v>448</v>
      </c>
    </row>
    <row r="78" spans="1:4" ht="15.75" customHeight="1">
      <c r="A78" s="103"/>
      <c r="B78" s="59" t="s">
        <v>31</v>
      </c>
      <c r="C78" s="94"/>
      <c r="D78" s="17">
        <v>448</v>
      </c>
    </row>
    <row r="79" spans="1:4">
      <c r="A79" s="103" t="s">
        <v>33</v>
      </c>
      <c r="B79" s="59" t="s">
        <v>30</v>
      </c>
      <c r="C79" s="94" t="s">
        <v>3</v>
      </c>
      <c r="D79" s="17">
        <v>183</v>
      </c>
    </row>
    <row r="80" spans="1:4" ht="15.75" customHeight="1">
      <c r="A80" s="103"/>
      <c r="B80" s="59" t="s">
        <v>31</v>
      </c>
      <c r="C80" s="94"/>
      <c r="D80" s="17">
        <v>183</v>
      </c>
    </row>
    <row r="81" spans="1:4">
      <c r="A81" s="103" t="s">
        <v>84</v>
      </c>
      <c r="B81" s="59" t="s">
        <v>30</v>
      </c>
      <c r="C81" s="94" t="s">
        <v>4</v>
      </c>
      <c r="D81" s="17">
        <v>3056</v>
      </c>
    </row>
    <row r="82" spans="1:4" ht="15.75" customHeight="1">
      <c r="A82" s="103"/>
      <c r="B82" s="59" t="s">
        <v>31</v>
      </c>
      <c r="C82" s="94"/>
      <c r="D82" s="17">
        <v>3368</v>
      </c>
    </row>
    <row r="83" spans="1:4" ht="14.25" customHeight="1">
      <c r="A83" s="99" t="s">
        <v>85</v>
      </c>
      <c r="B83" s="59" t="s">
        <v>30</v>
      </c>
      <c r="C83" s="94" t="s">
        <v>5</v>
      </c>
      <c r="D83" s="17">
        <v>175</v>
      </c>
    </row>
    <row r="84" spans="1:4" ht="14.25" customHeight="1">
      <c r="A84" s="99"/>
      <c r="B84" s="59" t="s">
        <v>31</v>
      </c>
      <c r="C84" s="94"/>
      <c r="D84" s="17">
        <v>190</v>
      </c>
    </row>
    <row r="85" spans="1:4" s="34" customFormat="1">
      <c r="A85" s="99" t="s">
        <v>86</v>
      </c>
      <c r="B85" s="59" t="s">
        <v>30</v>
      </c>
      <c r="C85" s="94" t="s">
        <v>6</v>
      </c>
      <c r="D85" s="17">
        <v>1688</v>
      </c>
    </row>
    <row r="86" spans="1:4" s="34" customFormat="1">
      <c r="A86" s="99"/>
      <c r="B86" s="59" t="s">
        <v>31</v>
      </c>
      <c r="C86" s="94"/>
      <c r="D86" s="17">
        <v>1788</v>
      </c>
    </row>
    <row r="87" spans="1:4" ht="14.25" customHeight="1">
      <c r="A87" s="99" t="s">
        <v>34</v>
      </c>
      <c r="B87" s="59" t="s">
        <v>30</v>
      </c>
      <c r="C87" s="94" t="s">
        <v>7</v>
      </c>
      <c r="D87" s="17">
        <v>305</v>
      </c>
    </row>
    <row r="88" spans="1:4" ht="13.5" customHeight="1">
      <c r="A88" s="99"/>
      <c r="B88" s="59" t="s">
        <v>31</v>
      </c>
      <c r="C88" s="94"/>
      <c r="D88" s="17">
        <v>305</v>
      </c>
    </row>
    <row r="89" spans="1:4" ht="15.75" customHeight="1">
      <c r="A89" s="104" t="s">
        <v>35</v>
      </c>
      <c r="B89" s="59" t="s">
        <v>30</v>
      </c>
      <c r="C89" s="94" t="s">
        <v>26</v>
      </c>
      <c r="D89" s="17">
        <v>4</v>
      </c>
    </row>
    <row r="90" spans="1:4" ht="15.75" customHeight="1">
      <c r="A90" s="104"/>
      <c r="B90" s="59" t="s">
        <v>31</v>
      </c>
      <c r="C90" s="94"/>
      <c r="D90" s="17">
        <v>4</v>
      </c>
    </row>
    <row r="91" spans="1:4">
      <c r="A91" s="99" t="s">
        <v>87</v>
      </c>
      <c r="B91" s="59" t="s">
        <v>30</v>
      </c>
      <c r="C91" s="94" t="s">
        <v>8</v>
      </c>
      <c r="D91" s="17">
        <v>3258</v>
      </c>
    </row>
    <row r="92" spans="1:4" ht="12.75" customHeight="1">
      <c r="A92" s="99"/>
      <c r="B92" s="59" t="s">
        <v>31</v>
      </c>
      <c r="C92" s="94"/>
      <c r="D92" s="17">
        <v>3481</v>
      </c>
    </row>
    <row r="93" spans="1:4">
      <c r="A93" s="99" t="s">
        <v>111</v>
      </c>
      <c r="B93" s="59" t="s">
        <v>30</v>
      </c>
      <c r="C93" s="94" t="s">
        <v>9</v>
      </c>
      <c r="D93" s="17">
        <v>9789</v>
      </c>
    </row>
    <row r="94" spans="1:4" ht="12.75" customHeight="1">
      <c r="A94" s="99"/>
      <c r="B94" s="59" t="s">
        <v>31</v>
      </c>
      <c r="C94" s="94"/>
      <c r="D94" s="17">
        <v>9863</v>
      </c>
    </row>
    <row r="95" spans="1:4">
      <c r="A95" s="99" t="s">
        <v>154</v>
      </c>
      <c r="B95" s="59" t="s">
        <v>30</v>
      </c>
      <c r="C95" s="94" t="s">
        <v>10</v>
      </c>
      <c r="D95" s="17">
        <v>13556</v>
      </c>
    </row>
    <row r="96" spans="1:4" ht="15.75" customHeight="1">
      <c r="A96" s="99"/>
      <c r="B96" s="59" t="s">
        <v>31</v>
      </c>
      <c r="C96" s="94"/>
      <c r="D96" s="17">
        <v>14673</v>
      </c>
    </row>
    <row r="97" spans="1:4" s="32" customFormat="1" ht="13.5" customHeight="1">
      <c r="A97" s="100" t="s">
        <v>88</v>
      </c>
      <c r="B97" s="62" t="s">
        <v>30</v>
      </c>
      <c r="C97" s="86" t="s">
        <v>11</v>
      </c>
      <c r="D97" s="23">
        <v>2259</v>
      </c>
    </row>
    <row r="98" spans="1:4" s="32" customFormat="1" ht="13.5" customHeight="1">
      <c r="A98" s="100"/>
      <c r="B98" s="62" t="s">
        <v>31</v>
      </c>
      <c r="C98" s="86"/>
      <c r="D98" s="23">
        <v>2269</v>
      </c>
    </row>
    <row r="99" spans="1:4" s="32" customFormat="1" ht="15" customHeight="1">
      <c r="A99" s="100" t="s">
        <v>36</v>
      </c>
      <c r="B99" s="62" t="s">
        <v>30</v>
      </c>
      <c r="C99" s="86" t="s">
        <v>12</v>
      </c>
      <c r="D99" s="31">
        <f>SUM(D101)</f>
        <v>1291</v>
      </c>
    </row>
    <row r="100" spans="1:4" s="32" customFormat="1" ht="14.25" customHeight="1">
      <c r="A100" s="100"/>
      <c r="B100" s="62" t="s">
        <v>31</v>
      </c>
      <c r="C100" s="86"/>
      <c r="D100" s="31">
        <f>SUM(D102)</f>
        <v>1291</v>
      </c>
    </row>
    <row r="101" spans="1:4" ht="13.5" customHeight="1">
      <c r="A101" s="92" t="s">
        <v>37</v>
      </c>
      <c r="B101" s="59" t="s">
        <v>30</v>
      </c>
      <c r="C101" s="94" t="s">
        <v>13</v>
      </c>
      <c r="D101" s="17">
        <v>1291</v>
      </c>
    </row>
    <row r="102" spans="1:4" ht="13.5" customHeight="1">
      <c r="A102" s="92"/>
      <c r="B102" s="59" t="s">
        <v>31</v>
      </c>
      <c r="C102" s="94"/>
      <c r="D102" s="17">
        <v>1291</v>
      </c>
    </row>
    <row r="103" spans="1:4" s="32" customFormat="1">
      <c r="A103" s="100" t="s">
        <v>155</v>
      </c>
      <c r="B103" s="62" t="s">
        <v>30</v>
      </c>
      <c r="C103" s="86" t="s">
        <v>14</v>
      </c>
      <c r="D103" s="31">
        <f>SUM(D105+D107)</f>
        <v>1423</v>
      </c>
    </row>
    <row r="104" spans="1:4" s="32" customFormat="1" ht="16.5" customHeight="1">
      <c r="A104" s="100"/>
      <c r="B104" s="62" t="s">
        <v>31</v>
      </c>
      <c r="C104" s="86"/>
      <c r="D104" s="31">
        <f>SUM(D106+D108)</f>
        <v>1423</v>
      </c>
    </row>
    <row r="105" spans="1:4">
      <c r="A105" s="99" t="s">
        <v>38</v>
      </c>
      <c r="B105" s="59" t="s">
        <v>30</v>
      </c>
      <c r="C105" s="94" t="s">
        <v>15</v>
      </c>
      <c r="D105" s="17">
        <v>413</v>
      </c>
    </row>
    <row r="106" spans="1:4">
      <c r="A106" s="99"/>
      <c r="B106" s="59" t="s">
        <v>31</v>
      </c>
      <c r="C106" s="94"/>
      <c r="D106" s="17">
        <v>413</v>
      </c>
    </row>
    <row r="107" spans="1:4" ht="14.25" customHeight="1">
      <c r="A107" s="99" t="s">
        <v>39</v>
      </c>
      <c r="B107" s="59" t="s">
        <v>30</v>
      </c>
      <c r="C107" s="94" t="s">
        <v>27</v>
      </c>
      <c r="D107" s="17">
        <v>1010</v>
      </c>
    </row>
    <row r="108" spans="1:4" ht="12.75" customHeight="1">
      <c r="A108" s="99"/>
      <c r="B108" s="59" t="s">
        <v>31</v>
      </c>
      <c r="C108" s="94"/>
      <c r="D108" s="17">
        <v>1010</v>
      </c>
    </row>
    <row r="109" spans="1:4" s="32" customFormat="1" ht="14.25" customHeight="1">
      <c r="A109" s="100" t="s">
        <v>156</v>
      </c>
      <c r="B109" s="62" t="s">
        <v>30</v>
      </c>
      <c r="C109" s="86" t="s">
        <v>16</v>
      </c>
      <c r="D109" s="23">
        <v>23</v>
      </c>
    </row>
    <row r="110" spans="1:4" s="32" customFormat="1" ht="15.75" customHeight="1">
      <c r="A110" s="100"/>
      <c r="B110" s="62" t="s">
        <v>31</v>
      </c>
      <c r="C110" s="86"/>
      <c r="D110" s="23">
        <v>27</v>
      </c>
    </row>
    <row r="111" spans="1:4" s="32" customFormat="1">
      <c r="A111" s="105" t="s">
        <v>89</v>
      </c>
      <c r="B111" s="76" t="s">
        <v>30</v>
      </c>
      <c r="C111" s="86" t="s">
        <v>17</v>
      </c>
      <c r="D111" s="23">
        <v>1549</v>
      </c>
    </row>
    <row r="112" spans="1:4" s="32" customFormat="1" ht="15.75" customHeight="1">
      <c r="A112" s="106"/>
      <c r="B112" s="77" t="s">
        <v>31</v>
      </c>
      <c r="C112" s="107"/>
      <c r="D112" s="78">
        <v>1816</v>
      </c>
    </row>
    <row r="113" spans="1:4" s="32" customFormat="1">
      <c r="A113" s="100" t="s">
        <v>40</v>
      </c>
      <c r="B113" s="62" t="s">
        <v>30</v>
      </c>
      <c r="C113" s="86" t="s">
        <v>28</v>
      </c>
      <c r="D113" s="23">
        <v>1000</v>
      </c>
    </row>
    <row r="114" spans="1:4" s="32" customFormat="1" ht="12" customHeight="1">
      <c r="A114" s="100"/>
      <c r="B114" s="62" t="s">
        <v>31</v>
      </c>
      <c r="C114" s="86"/>
      <c r="D114" s="23">
        <v>1000</v>
      </c>
    </row>
    <row r="115" spans="1:4" s="32" customFormat="1">
      <c r="A115" s="100" t="s">
        <v>90</v>
      </c>
      <c r="B115" s="62" t="s">
        <v>30</v>
      </c>
      <c r="C115" s="86" t="s">
        <v>18</v>
      </c>
      <c r="D115" s="23">
        <v>217</v>
      </c>
    </row>
    <row r="116" spans="1:4" s="32" customFormat="1" ht="15.75" customHeight="1">
      <c r="A116" s="100"/>
      <c r="B116" s="62" t="s">
        <v>31</v>
      </c>
      <c r="C116" s="86"/>
      <c r="D116" s="23">
        <v>223</v>
      </c>
    </row>
    <row r="117" spans="1:4" s="32" customFormat="1" ht="24" customHeight="1">
      <c r="A117" s="100" t="s">
        <v>41</v>
      </c>
      <c r="B117" s="62" t="s">
        <v>30</v>
      </c>
      <c r="C117" s="86" t="s">
        <v>19</v>
      </c>
      <c r="D117" s="23">
        <v>99</v>
      </c>
    </row>
    <row r="118" spans="1:4" s="32" customFormat="1" ht="24.75" customHeight="1">
      <c r="A118" s="100"/>
      <c r="B118" s="62" t="s">
        <v>31</v>
      </c>
      <c r="C118" s="86"/>
      <c r="D118" s="23">
        <v>164</v>
      </c>
    </row>
    <row r="119" spans="1:4" s="32" customFormat="1">
      <c r="A119" s="100" t="s">
        <v>112</v>
      </c>
      <c r="B119" s="62" t="s">
        <v>30</v>
      </c>
      <c r="C119" s="86" t="s">
        <v>20</v>
      </c>
      <c r="D119" s="31">
        <f>SUM(D121+D123+D125+D127+D129+D131)</f>
        <v>28062</v>
      </c>
    </row>
    <row r="120" spans="1:4" s="32" customFormat="1" ht="16.5" customHeight="1">
      <c r="A120" s="100"/>
      <c r="B120" s="62" t="s">
        <v>31</v>
      </c>
      <c r="C120" s="86"/>
      <c r="D120" s="31">
        <f>SUM(D122+D124+D126+D128+D130+D132)</f>
        <v>28281</v>
      </c>
    </row>
    <row r="121" spans="1:4">
      <c r="A121" s="99" t="s">
        <v>91</v>
      </c>
      <c r="B121" s="59" t="s">
        <v>30</v>
      </c>
      <c r="C121" s="94" t="s">
        <v>29</v>
      </c>
      <c r="D121" s="17">
        <v>11389</v>
      </c>
    </row>
    <row r="122" spans="1:4" ht="15.75" customHeight="1">
      <c r="A122" s="99"/>
      <c r="B122" s="59" t="s">
        <v>31</v>
      </c>
      <c r="C122" s="94"/>
      <c r="D122" s="17">
        <v>11392</v>
      </c>
    </row>
    <row r="123" spans="1:4">
      <c r="A123" s="99" t="s">
        <v>92</v>
      </c>
      <c r="B123" s="59" t="s">
        <v>30</v>
      </c>
      <c r="C123" s="94" t="s">
        <v>21</v>
      </c>
      <c r="D123" s="17">
        <v>3821</v>
      </c>
    </row>
    <row r="124" spans="1:4" ht="15.75" customHeight="1">
      <c r="A124" s="99"/>
      <c r="B124" s="59" t="s">
        <v>31</v>
      </c>
      <c r="C124" s="94"/>
      <c r="D124" s="17">
        <v>3821</v>
      </c>
    </row>
    <row r="125" spans="1:4">
      <c r="A125" s="99" t="s">
        <v>42</v>
      </c>
      <c r="B125" s="59" t="s">
        <v>30</v>
      </c>
      <c r="C125" s="94" t="s">
        <v>22</v>
      </c>
      <c r="D125" s="17">
        <v>1445</v>
      </c>
    </row>
    <row r="126" spans="1:4" ht="15.75" customHeight="1">
      <c r="A126" s="99"/>
      <c r="B126" s="59" t="s">
        <v>31</v>
      </c>
      <c r="C126" s="94"/>
      <c r="D126" s="17">
        <v>1445</v>
      </c>
    </row>
    <row r="127" spans="1:4" ht="14.25" customHeight="1">
      <c r="A127" s="99" t="s">
        <v>43</v>
      </c>
      <c r="B127" s="59" t="s">
        <v>30</v>
      </c>
      <c r="C127" s="94" t="s">
        <v>23</v>
      </c>
      <c r="D127" s="17">
        <v>10857</v>
      </c>
    </row>
    <row r="128" spans="1:4" ht="15" customHeight="1">
      <c r="A128" s="99"/>
      <c r="B128" s="59" t="s">
        <v>31</v>
      </c>
      <c r="C128" s="94"/>
      <c r="D128" s="17">
        <v>11073</v>
      </c>
    </row>
    <row r="129" spans="1:4">
      <c r="A129" s="99" t="s">
        <v>44</v>
      </c>
      <c r="B129" s="59" t="s">
        <v>30</v>
      </c>
      <c r="C129" s="94" t="s">
        <v>24</v>
      </c>
      <c r="D129" s="17">
        <v>30</v>
      </c>
    </row>
    <row r="130" spans="1:4" ht="15.75" customHeight="1">
      <c r="A130" s="99"/>
      <c r="B130" s="59" t="s">
        <v>31</v>
      </c>
      <c r="C130" s="94"/>
      <c r="D130" s="17">
        <v>30</v>
      </c>
    </row>
    <row r="131" spans="1:4">
      <c r="A131" s="99" t="s">
        <v>113</v>
      </c>
      <c r="B131" s="59" t="s">
        <v>30</v>
      </c>
      <c r="C131" s="94" t="s">
        <v>25</v>
      </c>
      <c r="D131" s="17">
        <v>520</v>
      </c>
    </row>
    <row r="132" spans="1:4" ht="15.75" customHeight="1">
      <c r="A132" s="99"/>
      <c r="B132" s="59" t="s">
        <v>31</v>
      </c>
      <c r="C132" s="94"/>
      <c r="D132" s="17">
        <v>520</v>
      </c>
    </row>
    <row r="133" spans="1:4" s="14" customFormat="1" ht="16.5" customHeight="1">
      <c r="A133" s="108" t="s">
        <v>93</v>
      </c>
      <c r="B133" s="59" t="s">
        <v>30</v>
      </c>
      <c r="C133" s="86" t="s">
        <v>94</v>
      </c>
      <c r="D133" s="31">
        <f>SUM(D135)</f>
        <v>1481</v>
      </c>
    </row>
    <row r="134" spans="1:4" s="14" customFormat="1" ht="17.25" customHeight="1">
      <c r="A134" s="108"/>
      <c r="B134" s="59" t="s">
        <v>31</v>
      </c>
      <c r="C134" s="86"/>
      <c r="D134" s="31">
        <f>SUM(D136)</f>
        <v>1481</v>
      </c>
    </row>
    <row r="135" spans="1:4" s="32" customFormat="1" ht="17.25" customHeight="1">
      <c r="A135" s="88" t="s">
        <v>114</v>
      </c>
      <c r="B135" s="62" t="s">
        <v>30</v>
      </c>
      <c r="C135" s="86" t="s">
        <v>157</v>
      </c>
      <c r="D135" s="31">
        <f>SUM(D137)</f>
        <v>1481</v>
      </c>
    </row>
    <row r="136" spans="1:4" s="32" customFormat="1" ht="16.5" customHeight="1">
      <c r="A136" s="88"/>
      <c r="B136" s="62" t="s">
        <v>31</v>
      </c>
      <c r="C136" s="86"/>
      <c r="D136" s="31">
        <f>SUM(D138)</f>
        <v>1481</v>
      </c>
    </row>
    <row r="137" spans="1:4" ht="15.75" customHeight="1">
      <c r="A137" s="99" t="s">
        <v>158</v>
      </c>
      <c r="B137" s="59" t="s">
        <v>30</v>
      </c>
      <c r="C137" s="94" t="s">
        <v>159</v>
      </c>
      <c r="D137" s="17">
        <v>1481</v>
      </c>
    </row>
    <row r="138" spans="1:4" ht="13.5" customHeight="1">
      <c r="A138" s="99"/>
      <c r="B138" s="59" t="s">
        <v>31</v>
      </c>
      <c r="C138" s="94"/>
      <c r="D138" s="17">
        <v>1481</v>
      </c>
    </row>
    <row r="139" spans="1:4" s="14" customFormat="1" ht="15" customHeight="1">
      <c r="A139" s="88" t="s">
        <v>95</v>
      </c>
      <c r="B139" s="59" t="s">
        <v>30</v>
      </c>
      <c r="C139" s="86" t="s">
        <v>96</v>
      </c>
      <c r="D139" s="31">
        <f>SUM(D141)</f>
        <v>7353</v>
      </c>
    </row>
    <row r="140" spans="1:4" s="14" customFormat="1" ht="13.8">
      <c r="A140" s="88"/>
      <c r="B140" s="59" t="s">
        <v>31</v>
      </c>
      <c r="C140" s="86"/>
      <c r="D140" s="31">
        <f>SUM(D142)</f>
        <v>7353</v>
      </c>
    </row>
    <row r="141" spans="1:4" s="32" customFormat="1">
      <c r="A141" s="88" t="s">
        <v>97</v>
      </c>
      <c r="B141" s="62" t="s">
        <v>30</v>
      </c>
      <c r="C141" s="86" t="s">
        <v>160</v>
      </c>
      <c r="D141" s="31">
        <f>SUM(D143+D145)</f>
        <v>7353</v>
      </c>
    </row>
    <row r="142" spans="1:4" s="32" customFormat="1" ht="15.75" customHeight="1">
      <c r="A142" s="88"/>
      <c r="B142" s="62" t="s">
        <v>31</v>
      </c>
      <c r="C142" s="86"/>
      <c r="D142" s="31">
        <f>SUM(D144+D146)</f>
        <v>7353</v>
      </c>
    </row>
    <row r="143" spans="1:4">
      <c r="A143" s="99" t="s">
        <v>98</v>
      </c>
      <c r="B143" s="59" t="s">
        <v>30</v>
      </c>
      <c r="C143" s="94" t="s">
        <v>161</v>
      </c>
      <c r="D143" s="17">
        <v>7275</v>
      </c>
    </row>
    <row r="144" spans="1:4" ht="15.75" customHeight="1">
      <c r="A144" s="99"/>
      <c r="B144" s="59" t="s">
        <v>31</v>
      </c>
      <c r="C144" s="94"/>
      <c r="D144" s="17">
        <v>7275</v>
      </c>
    </row>
    <row r="145" spans="1:4" ht="13.5" customHeight="1">
      <c r="A145" s="104" t="s">
        <v>162</v>
      </c>
      <c r="B145" s="59" t="s">
        <v>30</v>
      </c>
      <c r="C145" s="94" t="s">
        <v>163</v>
      </c>
      <c r="D145" s="17">
        <v>78</v>
      </c>
    </row>
    <row r="146" spans="1:4" ht="14.25" customHeight="1">
      <c r="A146" s="104"/>
      <c r="B146" s="59" t="s">
        <v>31</v>
      </c>
      <c r="C146" s="94"/>
      <c r="D146" s="17">
        <v>78</v>
      </c>
    </row>
    <row r="147" spans="1:4" s="14" customFormat="1" ht="15" customHeight="1">
      <c r="A147" s="88" t="s">
        <v>115</v>
      </c>
      <c r="B147" s="59" t="s">
        <v>30</v>
      </c>
      <c r="C147" s="86" t="s">
        <v>99</v>
      </c>
      <c r="D147" s="31">
        <f>D149+D151</f>
        <v>1562</v>
      </c>
    </row>
    <row r="148" spans="1:4" s="14" customFormat="1" ht="15" customHeight="1">
      <c r="A148" s="88"/>
      <c r="B148" s="59" t="s">
        <v>31</v>
      </c>
      <c r="C148" s="86"/>
      <c r="D148" s="31">
        <f>D150+D152</f>
        <v>1562</v>
      </c>
    </row>
    <row r="149" spans="1:4" s="14" customFormat="1" ht="15" customHeight="1">
      <c r="A149" s="109" t="s">
        <v>164</v>
      </c>
      <c r="B149" s="62" t="s">
        <v>30</v>
      </c>
      <c r="C149" s="110" t="s">
        <v>165</v>
      </c>
      <c r="D149" s="17">
        <v>750</v>
      </c>
    </row>
    <row r="150" spans="1:4" s="14" customFormat="1" ht="15" customHeight="1">
      <c r="A150" s="109"/>
      <c r="B150" s="62" t="s">
        <v>31</v>
      </c>
      <c r="C150" s="110"/>
      <c r="D150" s="17">
        <v>750</v>
      </c>
    </row>
    <row r="151" spans="1:4" s="14" customFormat="1" ht="15" customHeight="1">
      <c r="A151" s="109" t="s">
        <v>178</v>
      </c>
      <c r="B151" s="62" t="s">
        <v>30</v>
      </c>
      <c r="C151" s="110" t="s">
        <v>177</v>
      </c>
      <c r="D151" s="17">
        <v>812</v>
      </c>
    </row>
    <row r="152" spans="1:4" s="14" customFormat="1" ht="15" customHeight="1">
      <c r="A152" s="109"/>
      <c r="B152" s="62" t="s">
        <v>31</v>
      </c>
      <c r="C152" s="110"/>
      <c r="D152" s="17">
        <v>812</v>
      </c>
    </row>
    <row r="153" spans="1:4" s="14" customFormat="1" ht="15" customHeight="1">
      <c r="A153" s="111" t="s">
        <v>75</v>
      </c>
      <c r="B153" s="59" t="s">
        <v>30</v>
      </c>
      <c r="C153" s="86" t="s">
        <v>76</v>
      </c>
      <c r="D153" s="31">
        <f>SUM(D155)</f>
        <v>93759</v>
      </c>
    </row>
    <row r="154" spans="1:4" s="14" customFormat="1" ht="13.8">
      <c r="A154" s="111"/>
      <c r="B154" s="59" t="s">
        <v>31</v>
      </c>
      <c r="C154" s="86"/>
      <c r="D154" s="31">
        <f>SUM(D156)</f>
        <v>60956</v>
      </c>
    </row>
    <row r="155" spans="1:4" s="14" customFormat="1" ht="15" customHeight="1">
      <c r="A155" s="111" t="s">
        <v>100</v>
      </c>
      <c r="B155" s="59" t="s">
        <v>30</v>
      </c>
      <c r="C155" s="86" t="s">
        <v>101</v>
      </c>
      <c r="D155" s="31">
        <f>SUM(D157+D167)</f>
        <v>93759</v>
      </c>
    </row>
    <row r="156" spans="1:4" s="14" customFormat="1" ht="13.8">
      <c r="A156" s="111"/>
      <c r="B156" s="59" t="s">
        <v>31</v>
      </c>
      <c r="C156" s="86"/>
      <c r="D156" s="31">
        <f>SUM(D158+D168)</f>
        <v>60956</v>
      </c>
    </row>
    <row r="157" spans="1:4" s="32" customFormat="1">
      <c r="A157" s="111" t="s">
        <v>166</v>
      </c>
      <c r="B157" s="62" t="s">
        <v>30</v>
      </c>
      <c r="C157" s="86" t="s">
        <v>167</v>
      </c>
      <c r="D157" s="31">
        <f>D159+D161+D163+D165</f>
        <v>93165</v>
      </c>
    </row>
    <row r="158" spans="1:4" s="32" customFormat="1" ht="15.75" customHeight="1">
      <c r="A158" s="111"/>
      <c r="B158" s="62" t="s">
        <v>31</v>
      </c>
      <c r="C158" s="86"/>
      <c r="D158" s="31">
        <f>D160+D162+D164+D166</f>
        <v>60346</v>
      </c>
    </row>
    <row r="159" spans="1:4">
      <c r="A159" s="112" t="s">
        <v>102</v>
      </c>
      <c r="B159" s="59" t="s">
        <v>30</v>
      </c>
      <c r="C159" s="94" t="s">
        <v>168</v>
      </c>
      <c r="D159" s="17">
        <v>11574</v>
      </c>
    </row>
    <row r="160" spans="1:4" ht="15.75" customHeight="1">
      <c r="A160" s="112"/>
      <c r="B160" s="59" t="s">
        <v>31</v>
      </c>
      <c r="C160" s="94"/>
      <c r="D160" s="17">
        <v>11447</v>
      </c>
    </row>
    <row r="161" spans="1:4" ht="16.5" customHeight="1">
      <c r="A161" s="112" t="s">
        <v>103</v>
      </c>
      <c r="B161" s="59" t="s">
        <v>30</v>
      </c>
      <c r="C161" s="94" t="s">
        <v>169</v>
      </c>
      <c r="D161" s="17">
        <v>66410</v>
      </c>
    </row>
    <row r="162" spans="1:4" ht="15.75" customHeight="1">
      <c r="A162" s="112"/>
      <c r="B162" s="59" t="s">
        <v>31</v>
      </c>
      <c r="C162" s="94"/>
      <c r="D162" s="17">
        <v>35584</v>
      </c>
    </row>
    <row r="163" spans="1:4" ht="17.25" customHeight="1">
      <c r="A163" s="112" t="s">
        <v>104</v>
      </c>
      <c r="B163" s="59" t="s">
        <v>30</v>
      </c>
      <c r="C163" s="94" t="s">
        <v>170</v>
      </c>
      <c r="D163" s="17">
        <v>1751</v>
      </c>
    </row>
    <row r="164" spans="1:4" ht="18" customHeight="1">
      <c r="A164" s="112"/>
      <c r="B164" s="59" t="s">
        <v>31</v>
      </c>
      <c r="C164" s="94"/>
      <c r="D164" s="17">
        <v>1774</v>
      </c>
    </row>
    <row r="165" spans="1:4" ht="15" customHeight="1">
      <c r="A165" s="112" t="s">
        <v>105</v>
      </c>
      <c r="B165" s="59" t="s">
        <v>30</v>
      </c>
      <c r="C165" s="94" t="s">
        <v>171</v>
      </c>
      <c r="D165" s="17">
        <v>13430</v>
      </c>
    </row>
    <row r="166" spans="1:4" ht="17.25" customHeight="1">
      <c r="A166" s="112"/>
      <c r="B166" s="59" t="s">
        <v>31</v>
      </c>
      <c r="C166" s="94"/>
      <c r="D166" s="17">
        <v>11541</v>
      </c>
    </row>
    <row r="167" spans="1:4" ht="15" customHeight="1">
      <c r="A167" s="116" t="s">
        <v>182</v>
      </c>
      <c r="B167" s="59" t="s">
        <v>30</v>
      </c>
      <c r="C167" s="117" t="s">
        <v>181</v>
      </c>
      <c r="D167" s="23">
        <v>594</v>
      </c>
    </row>
    <row r="168" spans="1:4" ht="17.25" customHeight="1">
      <c r="A168" s="116"/>
      <c r="B168" s="59" t="s">
        <v>31</v>
      </c>
      <c r="C168" s="117"/>
      <c r="D168" s="23">
        <v>610</v>
      </c>
    </row>
    <row r="169" spans="1:4" s="38" customFormat="1" ht="27.75" customHeight="1">
      <c r="A169" s="36" t="s">
        <v>172</v>
      </c>
      <c r="B169" s="37"/>
      <c r="C169" s="64" t="s">
        <v>173</v>
      </c>
      <c r="D169" s="31">
        <f>SUM(D170:D171)</f>
        <v>79257</v>
      </c>
    </row>
    <row r="170" spans="1:4" ht="19.5" customHeight="1">
      <c r="A170" s="39" t="s">
        <v>106</v>
      </c>
      <c r="B170" s="40"/>
      <c r="C170" s="66" t="s">
        <v>174</v>
      </c>
      <c r="D170" s="72">
        <f>D16-D34</f>
        <v>79257</v>
      </c>
    </row>
    <row r="171" spans="1:4">
      <c r="A171" s="65" t="s">
        <v>175</v>
      </c>
      <c r="B171" s="40"/>
      <c r="C171" s="66" t="s">
        <v>176</v>
      </c>
      <c r="D171" s="67">
        <v>0</v>
      </c>
    </row>
    <row r="172" spans="1:4" ht="14.25" customHeight="1">
      <c r="A172" s="41"/>
      <c r="B172" s="42"/>
      <c r="C172" s="42"/>
      <c r="D172" s="43"/>
    </row>
    <row r="173" spans="1:4" ht="14.25" customHeight="1">
      <c r="A173" s="41"/>
      <c r="B173" s="42"/>
      <c r="C173" s="42"/>
      <c r="D173" s="43"/>
    </row>
    <row r="174" spans="1:4">
      <c r="A174" s="44"/>
      <c r="B174" s="2"/>
      <c r="C174" s="57"/>
      <c r="D174" s="45"/>
    </row>
    <row r="175" spans="1:4" ht="15.6">
      <c r="A175" s="114"/>
      <c r="B175" s="114"/>
      <c r="C175" s="114"/>
      <c r="D175" s="114"/>
    </row>
    <row r="176" spans="1:4" ht="15.6">
      <c r="A176" s="114"/>
      <c r="B176" s="114"/>
      <c r="C176" s="114"/>
      <c r="D176" s="114"/>
    </row>
    <row r="177" spans="1:4" ht="15.6">
      <c r="A177" s="61"/>
      <c r="B177" s="61"/>
      <c r="C177" s="61"/>
      <c r="D177" s="61"/>
    </row>
    <row r="178" spans="1:4" ht="25.5" customHeight="1">
      <c r="A178" s="46"/>
      <c r="B178" s="47"/>
      <c r="C178" s="48"/>
      <c r="D178" s="49"/>
    </row>
    <row r="179" spans="1:4" ht="15.6">
      <c r="A179" s="115"/>
      <c r="B179" s="115"/>
      <c r="C179" s="115"/>
      <c r="D179" s="115"/>
    </row>
    <row r="180" spans="1:4" ht="22.5" customHeight="1">
      <c r="A180" s="115"/>
      <c r="B180" s="115"/>
      <c r="C180" s="115"/>
      <c r="D180" s="115"/>
    </row>
    <row r="181" spans="1:4" ht="29.25" customHeight="1">
      <c r="A181" s="113"/>
      <c r="B181" s="113"/>
      <c r="C181" s="113"/>
      <c r="D181" s="113"/>
    </row>
  </sheetData>
  <mergeCells count="148">
    <mergeCell ref="A181:D181"/>
    <mergeCell ref="A175:D175"/>
    <mergeCell ref="A176:D176"/>
    <mergeCell ref="A179:D179"/>
    <mergeCell ref="A180:D180"/>
    <mergeCell ref="A163:A164"/>
    <mergeCell ref="C163:C164"/>
    <mergeCell ref="A165:A166"/>
    <mergeCell ref="C165:C166"/>
    <mergeCell ref="A167:A168"/>
    <mergeCell ref="C167:C168"/>
    <mergeCell ref="A157:A158"/>
    <mergeCell ref="C157:C158"/>
    <mergeCell ref="A159:A160"/>
    <mergeCell ref="C159:C160"/>
    <mergeCell ref="A161:A162"/>
    <mergeCell ref="C161:C162"/>
    <mergeCell ref="A151:A152"/>
    <mergeCell ref="C151:C152"/>
    <mergeCell ref="A153:A154"/>
    <mergeCell ref="C153:C154"/>
    <mergeCell ref="A155:A156"/>
    <mergeCell ref="C155:C156"/>
    <mergeCell ref="A147:A148"/>
    <mergeCell ref="C147:C148"/>
    <mergeCell ref="A149:A150"/>
    <mergeCell ref="C149:C150"/>
    <mergeCell ref="A141:A142"/>
    <mergeCell ref="C141:C142"/>
    <mergeCell ref="A143:A144"/>
    <mergeCell ref="C143:C144"/>
    <mergeCell ref="A145:A146"/>
    <mergeCell ref="C145:C146"/>
    <mergeCell ref="A135:A136"/>
    <mergeCell ref="C135:C136"/>
    <mergeCell ref="A137:A138"/>
    <mergeCell ref="C137:C138"/>
    <mergeCell ref="A139:A140"/>
    <mergeCell ref="C139:C140"/>
    <mergeCell ref="A133:A134"/>
    <mergeCell ref="C133:C134"/>
    <mergeCell ref="A129:A130"/>
    <mergeCell ref="C129:C130"/>
    <mergeCell ref="A131:A132"/>
    <mergeCell ref="C131:C132"/>
    <mergeCell ref="A123:A124"/>
    <mergeCell ref="C123:C124"/>
    <mergeCell ref="A125:A126"/>
    <mergeCell ref="C125:C126"/>
    <mergeCell ref="A127:A128"/>
    <mergeCell ref="C127:C128"/>
    <mergeCell ref="A117:A118"/>
    <mergeCell ref="C117:C118"/>
    <mergeCell ref="A119:A120"/>
    <mergeCell ref="C119:C120"/>
    <mergeCell ref="A121:A122"/>
    <mergeCell ref="C121:C122"/>
    <mergeCell ref="A115:A116"/>
    <mergeCell ref="C115:C116"/>
    <mergeCell ref="A109:A110"/>
    <mergeCell ref="C109:C110"/>
    <mergeCell ref="A111:A112"/>
    <mergeCell ref="C111:C112"/>
    <mergeCell ref="A113:A114"/>
    <mergeCell ref="C113:C114"/>
    <mergeCell ref="A103:A104"/>
    <mergeCell ref="C103:C104"/>
    <mergeCell ref="A105:A106"/>
    <mergeCell ref="C105:C106"/>
    <mergeCell ref="A107:A108"/>
    <mergeCell ref="C107:C108"/>
    <mergeCell ref="A97:A98"/>
    <mergeCell ref="C97:C98"/>
    <mergeCell ref="A99:A100"/>
    <mergeCell ref="C99:C100"/>
    <mergeCell ref="A101:A102"/>
    <mergeCell ref="C101:C102"/>
    <mergeCell ref="A91:A92"/>
    <mergeCell ref="C91:C92"/>
    <mergeCell ref="A93:A94"/>
    <mergeCell ref="C93:C94"/>
    <mergeCell ref="A95:A96"/>
    <mergeCell ref="C95:C96"/>
    <mergeCell ref="A85:A86"/>
    <mergeCell ref="C85:C86"/>
    <mergeCell ref="A87:A88"/>
    <mergeCell ref="C87:C88"/>
    <mergeCell ref="A89:A90"/>
    <mergeCell ref="C89:C90"/>
    <mergeCell ref="A79:A80"/>
    <mergeCell ref="C79:C80"/>
    <mergeCell ref="A81:A82"/>
    <mergeCell ref="C81:C82"/>
    <mergeCell ref="A83:A84"/>
    <mergeCell ref="C83:C84"/>
    <mergeCell ref="A73:A74"/>
    <mergeCell ref="C73:C74"/>
    <mergeCell ref="A75:A76"/>
    <mergeCell ref="C75:C76"/>
    <mergeCell ref="A77:A78"/>
    <mergeCell ref="C77:C78"/>
    <mergeCell ref="A67:A68"/>
    <mergeCell ref="C67:C68"/>
    <mergeCell ref="A69:A70"/>
    <mergeCell ref="C69:C70"/>
    <mergeCell ref="A71:A72"/>
    <mergeCell ref="C71:C72"/>
    <mergeCell ref="A61:A62"/>
    <mergeCell ref="C61:C62"/>
    <mergeCell ref="A63:A64"/>
    <mergeCell ref="C63:C64"/>
    <mergeCell ref="A65:A66"/>
    <mergeCell ref="C65:C66"/>
    <mergeCell ref="A55:A56"/>
    <mergeCell ref="C55:C56"/>
    <mergeCell ref="A57:A58"/>
    <mergeCell ref="C57:C58"/>
    <mergeCell ref="A59:A60"/>
    <mergeCell ref="C59:C60"/>
    <mergeCell ref="A51:A52"/>
    <mergeCell ref="C51:C52"/>
    <mergeCell ref="A53:A54"/>
    <mergeCell ref="C53:C54"/>
    <mergeCell ref="A43:A44"/>
    <mergeCell ref="C43:C44"/>
    <mergeCell ref="A45:A46"/>
    <mergeCell ref="C45:C46"/>
    <mergeCell ref="A47:A48"/>
    <mergeCell ref="C47:C48"/>
    <mergeCell ref="A41:A42"/>
    <mergeCell ref="C41:C42"/>
    <mergeCell ref="A33:A34"/>
    <mergeCell ref="C33:C34"/>
    <mergeCell ref="A35:A36"/>
    <mergeCell ref="C35:C36"/>
    <mergeCell ref="A37:A38"/>
    <mergeCell ref="C37:C38"/>
    <mergeCell ref="A49:A50"/>
    <mergeCell ref="C49:C50"/>
    <mergeCell ref="C7:D7"/>
    <mergeCell ref="A9:D9"/>
    <mergeCell ref="A10:D10"/>
    <mergeCell ref="A11:D11"/>
    <mergeCell ref="A14:A15"/>
    <mergeCell ref="C14:C15"/>
    <mergeCell ref="D14:D15"/>
    <mergeCell ref="A39:A40"/>
    <mergeCell ref="C39:C40"/>
  </mergeCells>
  <printOptions horizontalCentered="1"/>
  <pageMargins left="0.7" right="0.7" top="0.5" bottom="0.5" header="0.3" footer="0.05"/>
  <pageSetup paperSize="9" scale="80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 1</vt:lpstr>
      <vt:lpstr>'Anexa  1'!Print_Area</vt:lpstr>
      <vt:lpstr>'Anexa 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Mirela Dumitrascu Antoniu</dc:creator>
  <cp:lastModifiedBy>Alina Daniela Sumudica</cp:lastModifiedBy>
  <cp:lastPrinted>2018-12-13T16:44:30Z</cp:lastPrinted>
  <dcterms:created xsi:type="dcterms:W3CDTF">2018-01-29T12:06:44Z</dcterms:created>
  <dcterms:modified xsi:type="dcterms:W3CDTF">2020-05-08T06:28:39Z</dcterms:modified>
</cp:coreProperties>
</file>